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6060" tabRatio="603"/>
  </bookViews>
  <sheets>
    <sheet name="Лист1" sheetId="1" r:id="rId1"/>
  </sheets>
  <definedNames>
    <definedName name="_xlnm.Print_Area" localSheetId="0">Лист1!$A$1:$P$183</definedName>
  </definedNames>
  <calcPr calcId="124519"/>
</workbook>
</file>

<file path=xl/calcChain.xml><?xml version="1.0" encoding="utf-8"?>
<calcChain xmlns="http://schemas.openxmlformats.org/spreadsheetml/2006/main">
  <c r="H77" i="1"/>
  <c r="H70"/>
  <c r="H72"/>
  <c r="H74"/>
  <c r="H145"/>
  <c r="H154"/>
  <c r="H141"/>
  <c r="H133"/>
  <c r="H67"/>
  <c r="H66"/>
  <c r="H27"/>
  <c r="H25" s="1"/>
  <c r="H33"/>
  <c r="H36"/>
  <c r="H39"/>
  <c r="H49"/>
  <c r="H52"/>
  <c r="H58"/>
  <c r="H83"/>
  <c r="H81" s="1"/>
  <c r="H80" s="1"/>
  <c r="H88"/>
  <c r="H87" s="1"/>
  <c r="H94"/>
  <c r="H97"/>
  <c r="H99"/>
  <c r="H102"/>
  <c r="H104"/>
  <c r="H107"/>
  <c r="H115"/>
  <c r="H114" s="1"/>
  <c r="H120"/>
  <c r="H119" s="1"/>
  <c r="H124"/>
  <c r="H127"/>
  <c r="H130"/>
  <c r="H137"/>
  <c r="H151"/>
  <c r="H158"/>
  <c r="H157" s="1"/>
  <c r="H61"/>
  <c r="H162"/>
  <c r="H165"/>
  <c r="H170"/>
  <c r="H169" s="1"/>
  <c r="H168" s="1"/>
  <c r="H175"/>
  <c r="H174"/>
  <c r="H173" s="1"/>
  <c r="H178"/>
  <c r="H30" l="1"/>
  <c r="H24" s="1"/>
  <c r="H46"/>
  <c r="H45" s="1"/>
  <c r="H69"/>
  <c r="H150"/>
  <c r="H149" s="1"/>
  <c r="H93"/>
  <c r="H92" s="1"/>
  <c r="H123"/>
  <c r="H113" s="1"/>
  <c r="H161"/>
  <c r="H156" s="1"/>
  <c r="H44" l="1"/>
  <c r="H23"/>
  <c r="H22"/>
  <c r="H180" l="1"/>
</calcChain>
</file>

<file path=xl/sharedStrings.xml><?xml version="1.0" encoding="utf-8"?>
<sst xmlns="http://schemas.openxmlformats.org/spreadsheetml/2006/main" count="525" uniqueCount="306">
  <si>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</si>
  <si>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</si>
  <si>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</si>
  <si>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</si>
  <si>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</si>
  <si>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</si>
  <si>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</si>
  <si>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</si>
  <si>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</si>
  <si>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</si>
  <si>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</si>
  <si>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</si>
  <si>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</si>
  <si>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</si>
  <si>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</si>
  <si>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</si>
  <si>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</si>
  <si>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</si>
  <si>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</si>
  <si>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</si>
  <si>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</si>
  <si>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</si>
  <si>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</si>
  <si>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</si>
  <si>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</si>
  <si>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</si>
  <si>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</si>
  <si>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</si>
  <si>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</si>
  <si>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</si>
  <si>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</si>
  <si>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</si>
  <si>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</si>
  <si>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</si>
  <si>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</si>
  <si>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</si>
  <si>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</si>
  <si>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</si>
  <si>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</si>
  <si>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</si>
  <si>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</si>
  <si>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</si>
  <si>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</si>
  <si>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</si>
  <si>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</si>
  <si>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</si>
  <si>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</si>
  <si>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</si>
  <si>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</si>
  <si>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</si>
  <si>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</si>
  <si>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</si>
  <si>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</si>
  <si>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</si>
  <si>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</si>
  <si>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</si>
  <si>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</si>
  <si>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</si>
  <si>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</si>
  <si>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</si>
  <si>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</si>
  <si>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</si>
  <si>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</si>
  <si>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</si>
  <si>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</si>
  <si>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</si>
  <si>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</si>
  <si>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</si>
  <si>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</si>
  <si>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</si>
  <si>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</si>
  <si>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</si>
  <si>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</si>
  <si>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</si>
  <si>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</si>
  <si>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</si>
  <si>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</si>
  <si>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</si>
  <si>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</si>
  <si>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</si>
  <si>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</si>
  <si>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</si>
  <si>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</si>
  <si>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</si>
  <si>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</si>
  <si>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</si>
  <si>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</si>
  <si>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</si>
  <si>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</si>
  <si>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</si>
  <si>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</si>
  <si>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</si>
  <si>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</si>
  <si>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>в том числе:</t>
    </r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</si>
  <si>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</si>
  <si>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</si>
  <si>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</si>
  <si>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</si>
  <si>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</si>
  <si>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</si>
  <si>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</si>
  <si>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</si>
  <si>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</si>
  <si>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</si>
  <si>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</si>
  <si>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</si>
  <si>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</si>
  <si>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</si>
  <si>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</si>
  <si>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</si>
  <si>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</si>
  <si>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</si>
  <si>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</si>
  <si>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</si>
  <si>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</si>
  <si>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</si>
  <si>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</si>
  <si>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</si>
  <si>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</si>
  <si>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</si>
  <si>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</si>
  <si>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</si>
  <si>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</si>
  <si>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</si>
  <si>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</si>
  <si>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</si>
  <si>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</si>
  <si>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</si>
  <si>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</si>
  <si>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</si>
  <si>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</si>
  <si>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</si>
  <si>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</si>
  <si>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</si>
  <si>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</si>
  <si>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</si>
  <si>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</si>
  <si>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</si>
  <si>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</si>
  <si>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</si>
  <si>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</si>
  <si>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</si>
  <si>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</si>
  <si>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</si>
  <si>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</si>
  <si>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</si>
  <si>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</si>
  <si>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</si>
  <si>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</si>
  <si>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</si>
  <si>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</si>
  <si>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</si>
  <si>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</si>
  <si>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</si>
  <si>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</si>
  <si>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</si>
  <si>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</si>
  <si>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</si>
  <si>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</si>
  <si>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</si>
  <si>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</si>
  <si>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</si>
  <si>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</si>
  <si>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</si>
  <si>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</si>
  <si>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</si>
  <si>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</si>
  <si>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</si>
  <si>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</si>
  <si>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</si>
  <si>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</si>
  <si>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</si>
  <si>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</si>
  <si>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</si>
  <si>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</si>
  <si>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</si>
  <si>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</si>
  <si>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</si>
  <si>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</si>
  <si>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</si>
  <si>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</si>
  <si>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</si>
  <si>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</si>
  <si>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</si>
  <si>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</si>
  <si>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</si>
  <si>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</si>
  <si>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</si>
  <si>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</si>
  <si>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</si>
  <si>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</si>
  <si>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</si>
  <si>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</si>
  <si>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</si>
  <si>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</si>
  <si>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</si>
  <si>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</si>
  <si>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</si>
  <si>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</si>
  <si>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</si>
  <si>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</si>
  <si>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</si>
  <si>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</si>
  <si>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</si>
  <si>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</si>
  <si>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</si>
  <si>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</si>
  <si>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</si>
  <si>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</si>
  <si>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</si>
  <si>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</si>
  <si>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</si>
  <si>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</si>
  <si>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</si>
  <si>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</si>
  <si>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</si>
  <si>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</si>
  <si>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</si>
  <si>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</si>
  <si>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</si>
  <si>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</si>
  <si>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</si>
  <si>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</si>
  <si>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</si>
  <si>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</si>
  <si>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</si>
  <si>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</si>
  <si>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</si>
  <si>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</si>
  <si>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</si>
  <si>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</si>
  <si>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</si>
  <si>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</si>
  <si>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</si>
  <si>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</si>
  <si>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</si>
  <si>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</si>
  <si>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</si>
  <si>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</si>
  <si>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</si>
  <si>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</si>
  <si>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</si>
  <si>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</si>
  <si>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</si>
  <si>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</si>
  <si>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</si>
  <si>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</si>
  <si>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</si>
  <si>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</si>
  <si>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</si>
  <si>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</si>
  <si>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</si>
  <si>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</si>
  <si>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</si>
  <si>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</si>
  <si>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</si>
  <si>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</si>
  <si>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</si>
  <si>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</si>
  <si>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</si>
  <si>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</si>
  <si>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</si>
  <si>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</si>
  <si>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</si>
  <si>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>2.3</t>
  </si>
  <si>
    <t>ДРУГИЕ ОБЩЕГОСУДАРСТВЕННЫЕ ВОПРОСЫ</t>
  </si>
  <si>
    <t>0113</t>
  </si>
  <si>
    <t>2.3.1</t>
  </si>
  <si>
    <t>0920000071</t>
  </si>
  <si>
    <t>Формирование архивных фондов органов местного самоуправления</t>
  </si>
  <si>
    <t>2.3.1.1</t>
  </si>
  <si>
    <t>2.3.2</t>
  </si>
  <si>
    <t>0920000072</t>
  </si>
  <si>
    <t>2.3.2.1</t>
  </si>
  <si>
    <t>Формирование и размещение муниципального заказа</t>
  </si>
  <si>
    <t>2.3.3.1</t>
  </si>
  <si>
    <t>2.3.3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</si>
  <si>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</si>
  <si>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</si>
  <si>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</si>
  <si>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2.3.4</t>
  </si>
  <si>
    <t>2.3.4.1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</si>
  <si>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</si>
  <si>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</si>
  <si>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деятельности по опеке и попечительству за счет субвенций из бюджета Санкт-Петербурга</t>
  </si>
  <si>
    <t>об административных правонарушениях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</si>
  <si>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</si>
  <si>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</si>
  <si>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</si>
  <si>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5.1.1.1</t>
  </si>
  <si>
    <t>8.2.1</t>
  </si>
  <si>
    <t>8.2.1.1</t>
  </si>
  <si>
    <t>Код раздела, подраздела</t>
  </si>
  <si>
    <t>ВЕДОМСТВЕННАЯ СТРУКТУРА РАСХОДОВ МЕСТНОГО БЮДЖЕТА</t>
  </si>
  <si>
    <t>ВНУТРИГОРОДСКОГО МУНИЦИПАЛЬНОГО ОБРАЗОВАНИЯ САНКТ-ПЕТЕРБУРГА МУНИЦИПАЛЬНЫЙ ОКРУГ ВОЛКОВСКОЕ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</si>
  <si>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</si>
  <si>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</si>
  <si>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</si>
  <si>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4</t>
  </si>
  <si>
    <t>в отношении зеленых насаждений общего пользования местного значения</t>
  </si>
  <si>
    <t>Озеленение территорий зеленых насаждений общего пользования местного значения</t>
  </si>
  <si>
    <t>Приложение №2</t>
  </si>
  <si>
    <t xml:space="preserve"> от 09.11.2017 №30</t>
  </si>
  <si>
    <t>(ред. от 27.02.2018 №05, 20.09.2018 №22,</t>
  </si>
  <si>
    <t>29.11.2018 №32, 20.12.2018 №37).</t>
  </si>
  <si>
    <t xml:space="preserve"> от 20.12.2018 №37.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</si>
</sst>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Arial Cyr"/>
      <charset val="204"/>
    </font>
    <font>
      <i/>
      <sz val="8"/>
      <name val="StempelGaramond Roman"/>
      <family val="1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sz val="7"/>
      <name val="StempelGaramond Roman"/>
      <family val="1"/>
    </font>
    <font>
      <sz val="7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165" fontId="7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8" fillId="0" borderId="3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7" fillId="0" borderId="4" xfId="0" applyFont="1" applyBorder="1"/>
    <xf numFmtId="0" fontId="8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/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0" fontId="7" fillId="0" borderId="4" xfId="0" applyFont="1" applyBorder="1" applyAlignment="1"/>
    <xf numFmtId="0" fontId="0" fillId="0" borderId="0" xfId="0" applyAlignment="1"/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5" fontId="1" fillId="0" borderId="0" xfId="0" applyNumberFormat="1" applyFont="1" applyBorder="1"/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1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20" fillId="0" borderId="0" xfId="0" applyFont="1" applyBorder="1" applyAlignment="1">
      <alignment horizontal="right"/>
    </xf>
    <xf numFmtId="0" fontId="19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7"/>
  <sheetViews>
    <sheetView tabSelected="1" view="pageBreakPreview" zoomScale="120" zoomScaleSheetLayoutView="120" workbookViewId="0">
      <selection activeCell="K7" sqref="K7"/>
    </sheetView>
  </sheetViews>
  <sheetFormatPr defaultRowHeight="12.75"/>
  <cols>
    <col min="1" max="1" width="6.5703125" style="6" customWidth="1"/>
    <col min="2" max="2" width="80.42578125" customWidth="1"/>
    <col min="3" max="3" width="5.42578125" customWidth="1"/>
    <col min="4" max="4" width="9" customWidth="1"/>
    <col min="5" max="5" width="10.7109375" customWidth="1"/>
    <col min="6" max="6" width="8" style="4" customWidth="1"/>
    <col min="7" max="7" width="5.7109375" style="3" hidden="1" customWidth="1"/>
    <col min="8" max="8" width="10" style="3" customWidth="1"/>
    <col min="9" max="9" width="2.42578125" style="3" customWidth="1"/>
    <col min="10" max="10" width="10.140625" customWidth="1"/>
    <col min="11" max="11" width="5.5703125" customWidth="1"/>
    <col min="12" max="12" width="5.7109375" customWidth="1"/>
    <col min="13" max="13" width="6.140625" customWidth="1"/>
    <col min="14" max="14" width="6.5703125" customWidth="1"/>
    <col min="15" max="15" width="12.85546875" customWidth="1"/>
    <col min="16" max="16" width="5.42578125" customWidth="1"/>
    <col min="17" max="17" width="6.140625" customWidth="1"/>
    <col min="18" max="18" width="7.140625" customWidth="1"/>
    <col min="19" max="19" width="6.42578125" customWidth="1"/>
    <col min="20" max="20" width="5.42578125" customWidth="1"/>
    <col min="21" max="21" width="5.7109375" customWidth="1"/>
    <col min="22" max="23" width="5.85546875" customWidth="1"/>
    <col min="24" max="24" width="5.7109375" customWidth="1"/>
    <col min="25" max="25" width="5.42578125" customWidth="1"/>
    <col min="26" max="26" width="5.5703125" customWidth="1"/>
  </cols>
  <sheetData>
    <row r="1" spans="1:27">
      <c r="B1" s="132" t="s">
        <v>301</v>
      </c>
      <c r="C1" s="112"/>
      <c r="D1" s="112"/>
      <c r="E1" s="112"/>
      <c r="F1" s="112"/>
      <c r="G1" s="112"/>
      <c r="H1" s="112"/>
    </row>
    <row r="2" spans="1:27" ht="12" customHeight="1">
      <c r="A2" s="18"/>
      <c r="B2" s="116" t="s">
        <v>173</v>
      </c>
      <c r="C2" s="117"/>
      <c r="D2" s="117"/>
      <c r="E2" s="117"/>
      <c r="F2" s="117"/>
      <c r="G2" s="117"/>
      <c r="H2" s="112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16" t="s">
        <v>295</v>
      </c>
      <c r="C3" s="117"/>
      <c r="D3" s="117"/>
      <c r="E3" s="117"/>
      <c r="F3" s="117"/>
      <c r="G3" s="117"/>
      <c r="H3" s="112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16" t="s">
        <v>296</v>
      </c>
      <c r="C4" s="117"/>
      <c r="D4" s="117"/>
      <c r="E4" s="117"/>
      <c r="F4" s="117"/>
      <c r="G4" s="117"/>
      <c r="H4" s="112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16" t="s">
        <v>297</v>
      </c>
      <c r="C5" s="117"/>
      <c r="D5" s="117"/>
      <c r="E5" s="117"/>
      <c r="F5" s="117"/>
      <c r="G5" s="117"/>
      <c r="H5" s="112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18"/>
      <c r="B6" s="116" t="s">
        <v>305</v>
      </c>
      <c r="C6" s="112"/>
      <c r="D6" s="112"/>
      <c r="E6" s="112"/>
      <c r="F6" s="112"/>
      <c r="G6" s="112"/>
      <c r="H6" s="112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8"/>
      <c r="B7" s="110"/>
      <c r="C7" s="110"/>
      <c r="D7" s="110"/>
      <c r="E7" s="19"/>
      <c r="F7" s="96"/>
      <c r="G7" s="96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1.25" customHeight="1">
      <c r="B8" s="133" t="s">
        <v>298</v>
      </c>
      <c r="C8" s="124"/>
      <c r="D8" s="124"/>
      <c r="E8" s="124"/>
      <c r="F8" s="124"/>
      <c r="G8" s="124"/>
      <c r="H8" s="112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1.25" customHeight="1">
      <c r="A9" s="18"/>
      <c r="B9" s="123" t="s">
        <v>173</v>
      </c>
      <c r="C9" s="124"/>
      <c r="D9" s="124"/>
      <c r="E9" s="124"/>
      <c r="F9" s="124"/>
      <c r="G9" s="124"/>
      <c r="H9" s="112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18"/>
      <c r="B10" s="123" t="s">
        <v>295</v>
      </c>
      <c r="C10" s="124"/>
      <c r="D10" s="124"/>
      <c r="E10" s="124"/>
      <c r="F10" s="124"/>
      <c r="G10" s="124"/>
      <c r="H10" s="112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1.25" customHeight="1">
      <c r="A11" s="18"/>
      <c r="B11" s="123" t="s">
        <v>296</v>
      </c>
      <c r="C11" s="124"/>
      <c r="D11" s="124"/>
      <c r="E11" s="124"/>
      <c r="F11" s="124"/>
      <c r="G11" s="124"/>
      <c r="H11" s="112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1.25" customHeight="1">
      <c r="A12" s="18"/>
      <c r="B12" s="123" t="s">
        <v>297</v>
      </c>
      <c r="C12" s="124"/>
      <c r="D12" s="124"/>
      <c r="E12" s="124"/>
      <c r="F12" s="124"/>
      <c r="G12" s="124"/>
      <c r="H12" s="112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1.25" customHeight="1">
      <c r="A13" s="18"/>
      <c r="B13" s="123" t="s">
        <v>302</v>
      </c>
      <c r="C13" s="124"/>
      <c r="D13" s="124"/>
      <c r="E13" s="124"/>
      <c r="F13" s="124"/>
      <c r="G13" s="124"/>
      <c r="H13" s="112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1.25" customHeight="1">
      <c r="A14" s="18"/>
      <c r="B14" s="123" t="s">
        <v>303</v>
      </c>
      <c r="C14" s="112"/>
      <c r="D14" s="112"/>
      <c r="E14" s="112"/>
      <c r="F14" s="112"/>
      <c r="G14" s="112"/>
      <c r="H14" s="112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1.25" customHeight="1">
      <c r="A15" s="18"/>
      <c r="B15" s="123" t="s">
        <v>304</v>
      </c>
      <c r="C15" s="124"/>
      <c r="D15" s="124"/>
      <c r="E15" s="124"/>
      <c r="F15" s="124"/>
      <c r="G15" s="124"/>
      <c r="H15" s="124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1.25" customHeight="1">
      <c r="A16" s="121" t="s">
        <v>293</v>
      </c>
      <c r="B16" s="122"/>
      <c r="C16" s="122"/>
      <c r="D16" s="122"/>
      <c r="E16" s="122"/>
      <c r="F16" s="122"/>
      <c r="G16" s="122"/>
      <c r="H16" s="122"/>
      <c r="I16" s="22"/>
      <c r="J16" s="111"/>
      <c r="K16" s="112"/>
      <c r="L16" s="112"/>
      <c r="M16" s="112"/>
      <c r="N16" s="112"/>
      <c r="O16" s="112"/>
      <c r="P16" s="11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1.25" customHeight="1">
      <c r="A17" s="121" t="s">
        <v>294</v>
      </c>
      <c r="B17" s="122"/>
      <c r="C17" s="122"/>
      <c r="D17" s="122"/>
      <c r="E17" s="122"/>
      <c r="F17" s="122"/>
      <c r="G17" s="122"/>
      <c r="H17" s="122"/>
      <c r="I17" s="22"/>
      <c r="J17" s="112"/>
      <c r="K17" s="112"/>
      <c r="L17" s="112"/>
      <c r="M17" s="112"/>
      <c r="N17" s="112"/>
      <c r="O17" s="112"/>
      <c r="P17" s="11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" customHeight="1">
      <c r="A18" s="26"/>
      <c r="B18" s="12"/>
      <c r="C18" s="27"/>
      <c r="D18" s="30"/>
      <c r="E18" s="30"/>
      <c r="F18" s="28"/>
      <c r="G18" s="29"/>
      <c r="H18" s="16" t="s">
        <v>59</v>
      </c>
      <c r="I18" s="22"/>
      <c r="J18" s="112"/>
      <c r="K18" s="112"/>
      <c r="L18" s="112"/>
      <c r="M18" s="112"/>
      <c r="N18" s="112"/>
      <c r="O18" s="112"/>
      <c r="P18" s="11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 customHeight="1">
      <c r="A19" s="113" t="s">
        <v>2</v>
      </c>
      <c r="B19" s="127" t="s">
        <v>0</v>
      </c>
      <c r="C19" s="118" t="s">
        <v>106</v>
      </c>
      <c r="D19" s="118" t="s">
        <v>292</v>
      </c>
      <c r="E19" s="118" t="s">
        <v>107</v>
      </c>
      <c r="F19" s="126" t="s">
        <v>115</v>
      </c>
      <c r="G19" s="101"/>
      <c r="H19" s="118" t="s">
        <v>234</v>
      </c>
      <c r="I19" s="13"/>
      <c r="J19" s="112"/>
      <c r="K19" s="112"/>
      <c r="L19" s="112"/>
      <c r="M19" s="112"/>
      <c r="N19" s="112"/>
      <c r="O19" s="112"/>
      <c r="P19" s="11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5" customHeight="1">
      <c r="A20" s="114"/>
      <c r="B20" s="128"/>
      <c r="C20" s="130"/>
      <c r="D20" s="119"/>
      <c r="E20" s="119"/>
      <c r="F20" s="119"/>
      <c r="G20" s="101" t="s">
        <v>79</v>
      </c>
      <c r="H20" s="119"/>
      <c r="I20" s="13"/>
      <c r="J20" s="112"/>
      <c r="K20" s="112"/>
      <c r="L20" s="112"/>
      <c r="M20" s="112"/>
      <c r="N20" s="112"/>
      <c r="O20" s="112"/>
      <c r="P20" s="11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2.5" customHeight="1">
      <c r="A21" s="115"/>
      <c r="B21" s="129"/>
      <c r="C21" s="131"/>
      <c r="D21" s="120"/>
      <c r="E21" s="120"/>
      <c r="F21" s="120"/>
      <c r="G21" s="101"/>
      <c r="H21" s="120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1" customFormat="1" ht="15" customHeight="1">
      <c r="A22" s="34"/>
      <c r="B22" s="35" t="s">
        <v>93</v>
      </c>
      <c r="C22" s="35"/>
      <c r="D22" s="38"/>
      <c r="E22" s="38"/>
      <c r="F22" s="38"/>
      <c r="G22" s="38"/>
      <c r="H22" s="39">
        <f>SUM(H24,H45,H80,H87,H92,H113,H149,H156,H168,H173)</f>
        <v>165151.00000000003</v>
      </c>
      <c r="I22" s="2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1" customFormat="1" ht="15" customHeight="1">
      <c r="A23" s="34"/>
      <c r="B23" s="35" t="s">
        <v>90</v>
      </c>
      <c r="C23" s="35">
        <v>892</v>
      </c>
      <c r="D23" s="38"/>
      <c r="E23" s="38"/>
      <c r="F23" s="38"/>
      <c r="G23" s="38"/>
      <c r="H23" s="39">
        <f>SUM(H24)</f>
        <v>5967.2000000000007</v>
      </c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2" customFormat="1" ht="14.25" customHeight="1">
      <c r="A24" s="38" t="s">
        <v>16</v>
      </c>
      <c r="B24" s="35" t="s">
        <v>17</v>
      </c>
      <c r="C24" s="38" t="s">
        <v>66</v>
      </c>
      <c r="D24" s="38" t="s">
        <v>4</v>
      </c>
      <c r="E24" s="38"/>
      <c r="F24" s="38"/>
      <c r="G24" s="38"/>
      <c r="H24" s="39">
        <f>SUM(H25,H30)</f>
        <v>5967.2000000000007</v>
      </c>
      <c r="I24" s="2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2" customHeight="1">
      <c r="A25" s="66" t="s">
        <v>18</v>
      </c>
      <c r="B25" s="50" t="s">
        <v>19</v>
      </c>
      <c r="C25" s="50">
        <v>892</v>
      </c>
      <c r="D25" s="66" t="s">
        <v>15</v>
      </c>
      <c r="E25" s="66"/>
      <c r="F25" s="66"/>
      <c r="G25" s="66"/>
      <c r="H25" s="69">
        <f>SUM(H27)</f>
        <v>1222.4000000000001</v>
      </c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2.75" customHeight="1">
      <c r="A26" s="54"/>
      <c r="B26" s="67" t="s">
        <v>60</v>
      </c>
      <c r="C26" s="68"/>
      <c r="D26" s="54"/>
      <c r="E26" s="54"/>
      <c r="F26" s="54"/>
      <c r="G26" s="54"/>
      <c r="H26" s="70"/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1.25" customHeight="1">
      <c r="A27" s="38" t="s">
        <v>20</v>
      </c>
      <c r="B27" s="35" t="s">
        <v>21</v>
      </c>
      <c r="C27" s="35">
        <v>892</v>
      </c>
      <c r="D27" s="38" t="s">
        <v>15</v>
      </c>
      <c r="E27" s="38" t="s">
        <v>176</v>
      </c>
      <c r="F27" s="38"/>
      <c r="G27" s="38"/>
      <c r="H27" s="39">
        <f>SUM(H28,H32)</f>
        <v>1222.4000000000001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2" customHeight="1">
      <c r="A28" s="51" t="s">
        <v>23</v>
      </c>
      <c r="B28" s="55" t="s">
        <v>162</v>
      </c>
      <c r="C28" s="57">
        <v>892</v>
      </c>
      <c r="D28" s="61" t="s">
        <v>15</v>
      </c>
      <c r="E28" s="61" t="s">
        <v>176</v>
      </c>
      <c r="F28" s="61" t="s">
        <v>111</v>
      </c>
      <c r="G28" s="38"/>
      <c r="H28" s="62">
        <v>1222.4000000000001</v>
      </c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0.5" customHeight="1">
      <c r="A29" s="53"/>
      <c r="B29" s="56" t="s">
        <v>163</v>
      </c>
      <c r="C29" s="59"/>
      <c r="D29" s="53"/>
      <c r="E29" s="53"/>
      <c r="F29" s="53"/>
      <c r="G29" s="40"/>
      <c r="H29" s="64"/>
      <c r="I29" s="24"/>
      <c r="J29" s="10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1.25" customHeight="1">
      <c r="A30" s="66" t="s">
        <v>24</v>
      </c>
      <c r="B30" s="50" t="s">
        <v>25</v>
      </c>
      <c r="C30" s="50">
        <v>892</v>
      </c>
      <c r="D30" s="66" t="s">
        <v>7</v>
      </c>
      <c r="E30" s="66"/>
      <c r="F30" s="66"/>
      <c r="G30" s="38"/>
      <c r="H30" s="69">
        <f>SUM(H36,H39,H33,L41)</f>
        <v>4744.8</v>
      </c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2" customHeight="1">
      <c r="A31" s="52"/>
      <c r="B31" s="58" t="s">
        <v>117</v>
      </c>
      <c r="C31" s="58"/>
      <c r="D31" s="52"/>
      <c r="E31" s="52"/>
      <c r="F31" s="52"/>
      <c r="G31" s="38"/>
      <c r="H31" s="63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0.5" customHeight="1">
      <c r="A32" s="54"/>
      <c r="B32" s="67" t="s">
        <v>116</v>
      </c>
      <c r="C32" s="68"/>
      <c r="D32" s="54"/>
      <c r="E32" s="54"/>
      <c r="F32" s="54"/>
      <c r="G32" s="40"/>
      <c r="H32" s="70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0.5" customHeight="1">
      <c r="A33" s="38" t="s">
        <v>26</v>
      </c>
      <c r="B33" s="35" t="s">
        <v>120</v>
      </c>
      <c r="C33" s="35">
        <v>892</v>
      </c>
      <c r="D33" s="38" t="s">
        <v>7</v>
      </c>
      <c r="E33" s="38" t="s">
        <v>177</v>
      </c>
      <c r="F33" s="38"/>
      <c r="G33" s="38"/>
      <c r="H33" s="39">
        <f>H34</f>
        <v>1048</v>
      </c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84" customFormat="1" ht="10.5" customHeight="1">
      <c r="A34" s="53" t="s">
        <v>27</v>
      </c>
      <c r="B34" s="55" t="s">
        <v>162</v>
      </c>
      <c r="C34" s="59">
        <v>892</v>
      </c>
      <c r="D34" s="53" t="s">
        <v>7</v>
      </c>
      <c r="E34" s="53" t="s">
        <v>178</v>
      </c>
      <c r="F34" s="53" t="s">
        <v>111</v>
      </c>
      <c r="G34" s="40"/>
      <c r="H34" s="64">
        <v>1048</v>
      </c>
      <c r="I34" s="2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s="84" customFormat="1" ht="10.5" customHeight="1">
      <c r="A35" s="53"/>
      <c r="B35" s="56" t="s">
        <v>163</v>
      </c>
      <c r="C35" s="72"/>
      <c r="D35" s="53"/>
      <c r="E35" s="53"/>
      <c r="F35" s="53"/>
      <c r="G35" s="40"/>
      <c r="H35" s="64"/>
      <c r="I35" s="24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s="2" customFormat="1" ht="11.25" customHeight="1">
      <c r="A36" s="66" t="s">
        <v>29</v>
      </c>
      <c r="B36" s="50" t="s">
        <v>128</v>
      </c>
      <c r="C36" s="50">
        <v>892</v>
      </c>
      <c r="D36" s="66" t="s">
        <v>7</v>
      </c>
      <c r="E36" s="66" t="s">
        <v>179</v>
      </c>
      <c r="F36" s="61"/>
      <c r="G36" s="40"/>
      <c r="H36" s="69">
        <f>SUM(H37)</f>
        <v>280.8</v>
      </c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2" customFormat="1" ht="12" customHeight="1">
      <c r="A37" s="82" t="s">
        <v>30</v>
      </c>
      <c r="B37" s="55" t="s">
        <v>162</v>
      </c>
      <c r="C37" s="57">
        <v>892</v>
      </c>
      <c r="D37" s="61" t="s">
        <v>7</v>
      </c>
      <c r="E37" s="61" t="s">
        <v>179</v>
      </c>
      <c r="F37" s="61" t="s">
        <v>111</v>
      </c>
      <c r="G37" s="40"/>
      <c r="H37" s="62">
        <v>280.8</v>
      </c>
      <c r="I37" s="2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2" customFormat="1" ht="11.25" customHeight="1">
      <c r="A38" s="53"/>
      <c r="B38" s="56" t="s">
        <v>163</v>
      </c>
      <c r="C38" s="59"/>
      <c r="D38" s="53"/>
      <c r="E38" s="53"/>
      <c r="F38" s="53"/>
      <c r="G38" s="40"/>
      <c r="H38" s="64"/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5" customFormat="1" ht="12" customHeight="1">
      <c r="A39" s="38" t="s">
        <v>121</v>
      </c>
      <c r="B39" s="35" t="s">
        <v>61</v>
      </c>
      <c r="C39" s="35">
        <v>892</v>
      </c>
      <c r="D39" s="38" t="s">
        <v>7</v>
      </c>
      <c r="E39" s="38" t="s">
        <v>180</v>
      </c>
      <c r="F39" s="38"/>
      <c r="G39" s="38"/>
      <c r="H39" s="39">
        <f>H40+H42+H43</f>
        <v>3416</v>
      </c>
      <c r="I39" s="2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s="5" customFormat="1" ht="12" customHeight="1">
      <c r="A40" s="61" t="s">
        <v>122</v>
      </c>
      <c r="B40" s="55" t="s">
        <v>162</v>
      </c>
      <c r="C40" s="57">
        <v>892</v>
      </c>
      <c r="D40" s="61" t="s">
        <v>7</v>
      </c>
      <c r="E40" s="61" t="s">
        <v>180</v>
      </c>
      <c r="F40" s="61" t="s">
        <v>111</v>
      </c>
      <c r="G40" s="38"/>
      <c r="H40" s="62">
        <v>1115.3</v>
      </c>
      <c r="I40" s="23"/>
      <c r="J40" s="10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5" customFormat="1" ht="12" customHeight="1">
      <c r="A41" s="53"/>
      <c r="B41" s="56" t="s">
        <v>163</v>
      </c>
      <c r="C41" s="59"/>
      <c r="D41" s="53"/>
      <c r="E41" s="53"/>
      <c r="F41" s="53"/>
      <c r="G41" s="38"/>
      <c r="H41" s="64"/>
      <c r="I41" s="23"/>
      <c r="J41" s="10"/>
      <c r="K41" s="10"/>
      <c r="L41" s="10"/>
      <c r="M41" s="10"/>
      <c r="N41" s="10"/>
      <c r="O41" s="10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40" t="s">
        <v>123</v>
      </c>
      <c r="B42" s="41" t="s">
        <v>244</v>
      </c>
      <c r="C42" s="42">
        <v>892</v>
      </c>
      <c r="D42" s="40" t="s">
        <v>7</v>
      </c>
      <c r="E42" s="40" t="s">
        <v>180</v>
      </c>
      <c r="F42" s="40" t="s">
        <v>22</v>
      </c>
      <c r="G42" s="40"/>
      <c r="H42" s="31">
        <v>2275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40" t="s">
        <v>124</v>
      </c>
      <c r="B43" s="41" t="s">
        <v>113</v>
      </c>
      <c r="C43" s="42">
        <v>892</v>
      </c>
      <c r="D43" s="40" t="s">
        <v>7</v>
      </c>
      <c r="E43" s="40" t="s">
        <v>180</v>
      </c>
      <c r="F43" s="40" t="s">
        <v>114</v>
      </c>
      <c r="G43" s="40"/>
      <c r="H43" s="31">
        <v>25.7</v>
      </c>
      <c r="I43" s="2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40"/>
      <c r="B44" s="35" t="s">
        <v>89</v>
      </c>
      <c r="C44" s="35">
        <v>971</v>
      </c>
      <c r="D44" s="40"/>
      <c r="E44" s="40"/>
      <c r="F44" s="40"/>
      <c r="G44" s="40"/>
      <c r="H44" s="39">
        <f>SUM(H46,H66,H80,H87,H92,H113,H149,H156,H168,H173)+H69</f>
        <v>159183.80000000002</v>
      </c>
      <c r="I44" s="2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2" customFormat="1" ht="12" customHeight="1">
      <c r="A45" s="66" t="s">
        <v>33</v>
      </c>
      <c r="B45" s="35" t="s">
        <v>17</v>
      </c>
      <c r="C45" s="50">
        <v>971</v>
      </c>
      <c r="D45" s="66" t="s">
        <v>4</v>
      </c>
      <c r="E45" s="66"/>
      <c r="F45" s="66"/>
      <c r="G45" s="38"/>
      <c r="H45" s="69">
        <f>SUM(H46,H66+H69)</f>
        <v>32208.700000000004</v>
      </c>
      <c r="I45" s="2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1.25" customHeight="1">
      <c r="A46" s="66" t="s">
        <v>34</v>
      </c>
      <c r="B46" s="50" t="s">
        <v>240</v>
      </c>
      <c r="C46" s="50">
        <v>971</v>
      </c>
      <c r="D46" s="66" t="s">
        <v>14</v>
      </c>
      <c r="E46" s="66"/>
      <c r="F46" s="66"/>
      <c r="G46" s="38"/>
      <c r="H46" s="69">
        <f>SUM(H49,H52,H58,H61)</f>
        <v>20754.100000000002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2"/>
      <c r="B47" s="58" t="s">
        <v>241</v>
      </c>
      <c r="C47" s="58"/>
      <c r="D47" s="52"/>
      <c r="E47" s="52"/>
      <c r="F47" s="52"/>
      <c r="G47" s="38"/>
      <c r="H47" s="63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52"/>
      <c r="B48" s="58" t="s">
        <v>242</v>
      </c>
      <c r="C48" s="58"/>
      <c r="D48" s="52"/>
      <c r="E48" s="52"/>
      <c r="F48" s="52"/>
      <c r="G48" s="38"/>
      <c r="H48" s="63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5" customHeight="1">
      <c r="A49" s="38" t="s">
        <v>35</v>
      </c>
      <c r="B49" s="35" t="s">
        <v>31</v>
      </c>
      <c r="C49" s="35">
        <v>971</v>
      </c>
      <c r="D49" s="38" t="s">
        <v>14</v>
      </c>
      <c r="E49" s="38" t="s">
        <v>182</v>
      </c>
      <c r="F49" s="38"/>
      <c r="G49" s="38"/>
      <c r="H49" s="39">
        <f>SUM(H50)</f>
        <v>1222.4000000000001</v>
      </c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1" t="s">
        <v>36</v>
      </c>
      <c r="B50" s="55" t="s">
        <v>162</v>
      </c>
      <c r="C50" s="57">
        <v>971</v>
      </c>
      <c r="D50" s="61" t="s">
        <v>14</v>
      </c>
      <c r="E50" s="61" t="s">
        <v>182</v>
      </c>
      <c r="F50" s="61" t="s">
        <v>111</v>
      </c>
      <c r="G50" s="40"/>
      <c r="H50" s="62">
        <v>1222.4000000000001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53"/>
      <c r="B51" s="56" t="s">
        <v>163</v>
      </c>
      <c r="C51" s="59"/>
      <c r="D51" s="53"/>
      <c r="E51" s="53"/>
      <c r="F51" s="53"/>
      <c r="G51" s="40"/>
      <c r="H51" s="64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66" t="s">
        <v>129</v>
      </c>
      <c r="B52" s="50" t="s">
        <v>62</v>
      </c>
      <c r="C52" s="50">
        <v>971</v>
      </c>
      <c r="D52" s="66" t="s">
        <v>14</v>
      </c>
      <c r="E52" s="66" t="s">
        <v>183</v>
      </c>
      <c r="F52" s="66"/>
      <c r="G52" s="38"/>
      <c r="H52" s="69">
        <f>H54+H56+H57</f>
        <v>16930.3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71"/>
      <c r="B53" s="67" t="s">
        <v>63</v>
      </c>
      <c r="C53" s="67"/>
      <c r="D53" s="71"/>
      <c r="E53" s="71"/>
      <c r="F53" s="71"/>
      <c r="G53" s="38"/>
      <c r="H53" s="70"/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61" t="s">
        <v>130</v>
      </c>
      <c r="B54" s="55" t="s">
        <v>162</v>
      </c>
      <c r="C54" s="57">
        <v>971</v>
      </c>
      <c r="D54" s="61" t="s">
        <v>14</v>
      </c>
      <c r="E54" s="61" t="s">
        <v>183</v>
      </c>
      <c r="F54" s="61" t="s">
        <v>111</v>
      </c>
      <c r="G54" s="40"/>
      <c r="H54" s="62">
        <v>14244.3</v>
      </c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53"/>
      <c r="B55" s="56" t="s">
        <v>163</v>
      </c>
      <c r="C55" s="59"/>
      <c r="D55" s="53"/>
      <c r="E55" s="53"/>
      <c r="F55" s="53"/>
      <c r="G55" s="40"/>
      <c r="H55" s="64"/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" customHeight="1">
      <c r="A56" s="40" t="s">
        <v>131</v>
      </c>
      <c r="B56" s="41" t="s">
        <v>244</v>
      </c>
      <c r="C56" s="42">
        <v>971</v>
      </c>
      <c r="D56" s="40" t="s">
        <v>14</v>
      </c>
      <c r="E56" s="40" t="s">
        <v>183</v>
      </c>
      <c r="F56" s="40" t="s">
        <v>22</v>
      </c>
      <c r="G56" s="40"/>
      <c r="H56" s="31">
        <v>2665.8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customHeight="1">
      <c r="A57" s="40" t="s">
        <v>132</v>
      </c>
      <c r="B57" s="41" t="s">
        <v>113</v>
      </c>
      <c r="C57" s="42">
        <v>971</v>
      </c>
      <c r="D57" s="40" t="s">
        <v>14</v>
      </c>
      <c r="E57" s="40" t="s">
        <v>183</v>
      </c>
      <c r="F57" s="40" t="s">
        <v>114</v>
      </c>
      <c r="G57" s="40"/>
      <c r="H57" s="31">
        <v>20.2</v>
      </c>
      <c r="I57" s="2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66" t="s">
        <v>133</v>
      </c>
      <c r="B58" s="50" t="s">
        <v>108</v>
      </c>
      <c r="C58" s="50">
        <v>971</v>
      </c>
      <c r="D58" s="66" t="s">
        <v>14</v>
      </c>
      <c r="E58" s="66" t="s">
        <v>208</v>
      </c>
      <c r="F58" s="66"/>
      <c r="G58" s="38"/>
      <c r="H58" s="69">
        <f>SUM(H60)</f>
        <v>6.9</v>
      </c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" customHeight="1">
      <c r="A59" s="71"/>
      <c r="B59" s="67" t="s">
        <v>285</v>
      </c>
      <c r="C59" s="67"/>
      <c r="D59" s="71"/>
      <c r="E59" s="71"/>
      <c r="F59" s="71"/>
      <c r="G59" s="38"/>
      <c r="H59" s="70"/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40" t="s">
        <v>134</v>
      </c>
      <c r="B60" s="41" t="s">
        <v>244</v>
      </c>
      <c r="C60" s="42">
        <v>971</v>
      </c>
      <c r="D60" s="40" t="s">
        <v>14</v>
      </c>
      <c r="E60" s="40" t="s">
        <v>208</v>
      </c>
      <c r="F60" s="40" t="s">
        <v>22</v>
      </c>
      <c r="G60" s="40"/>
      <c r="H60" s="31">
        <v>6.9</v>
      </c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1.25" customHeight="1">
      <c r="A61" s="66" t="s">
        <v>164</v>
      </c>
      <c r="B61" s="50" t="s">
        <v>109</v>
      </c>
      <c r="C61" s="50">
        <v>971</v>
      </c>
      <c r="D61" s="66" t="s">
        <v>14</v>
      </c>
      <c r="E61" s="66" t="s">
        <v>209</v>
      </c>
      <c r="F61" s="66"/>
      <c r="G61" s="38"/>
      <c r="H61" s="69">
        <f>H63+H65</f>
        <v>2594.5</v>
      </c>
      <c r="I61" s="2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1.25" customHeight="1">
      <c r="A62" s="71"/>
      <c r="B62" s="67" t="s">
        <v>284</v>
      </c>
      <c r="C62" s="67"/>
      <c r="D62" s="71"/>
      <c r="E62" s="71"/>
      <c r="F62" s="71"/>
      <c r="G62" s="38"/>
      <c r="H62" s="70"/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61" t="s">
        <v>165</v>
      </c>
      <c r="B63" s="55" t="s">
        <v>162</v>
      </c>
      <c r="C63" s="57">
        <v>971</v>
      </c>
      <c r="D63" s="61" t="s">
        <v>14</v>
      </c>
      <c r="E63" s="61" t="s">
        <v>209</v>
      </c>
      <c r="F63" s="61" t="s">
        <v>111</v>
      </c>
      <c r="G63" s="40"/>
      <c r="H63" s="62">
        <v>2405.1999999999998</v>
      </c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1.25" customHeight="1">
      <c r="A64" s="53"/>
      <c r="B64" s="56" t="s">
        <v>163</v>
      </c>
      <c r="C64" s="59"/>
      <c r="D64" s="53"/>
      <c r="E64" s="53"/>
      <c r="F64" s="53"/>
      <c r="G64" s="40"/>
      <c r="H64" s="64"/>
      <c r="I64" s="2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1.25" customHeight="1">
      <c r="A65" s="40" t="s">
        <v>166</v>
      </c>
      <c r="B65" s="41" t="s">
        <v>244</v>
      </c>
      <c r="C65" s="42">
        <v>971</v>
      </c>
      <c r="D65" s="40" t="s">
        <v>14</v>
      </c>
      <c r="E65" s="40" t="s">
        <v>209</v>
      </c>
      <c r="F65" s="40" t="s">
        <v>22</v>
      </c>
      <c r="G65" s="40"/>
      <c r="H65" s="31">
        <v>189.3</v>
      </c>
      <c r="I65" s="2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" customFormat="1" ht="12.75" customHeight="1">
      <c r="A66" s="38" t="s">
        <v>135</v>
      </c>
      <c r="B66" s="35" t="s">
        <v>32</v>
      </c>
      <c r="C66" s="35">
        <v>971</v>
      </c>
      <c r="D66" s="38" t="s">
        <v>64</v>
      </c>
      <c r="E66" s="38"/>
      <c r="F66" s="38"/>
      <c r="G66" s="38"/>
      <c r="H66" s="39">
        <f>SUM(H67)</f>
        <v>200</v>
      </c>
      <c r="I66" s="2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38" t="s">
        <v>136</v>
      </c>
      <c r="B67" s="35" t="s">
        <v>125</v>
      </c>
      <c r="C67" s="35">
        <v>971</v>
      </c>
      <c r="D67" s="38" t="s">
        <v>64</v>
      </c>
      <c r="E67" s="38" t="s">
        <v>184</v>
      </c>
      <c r="F67" s="38"/>
      <c r="G67" s="38"/>
      <c r="H67" s="39">
        <f>SUM(H68)</f>
        <v>200</v>
      </c>
      <c r="I67" s="2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40" t="s">
        <v>137</v>
      </c>
      <c r="B68" s="41" t="s">
        <v>113</v>
      </c>
      <c r="C68" s="42">
        <v>971</v>
      </c>
      <c r="D68" s="40" t="s">
        <v>64</v>
      </c>
      <c r="E68" s="40" t="s">
        <v>184</v>
      </c>
      <c r="F68" s="40" t="s">
        <v>114</v>
      </c>
      <c r="G68" s="40"/>
      <c r="H68" s="31">
        <v>200</v>
      </c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38" t="s">
        <v>264</v>
      </c>
      <c r="B69" s="35" t="s">
        <v>265</v>
      </c>
      <c r="C69" s="35">
        <v>971</v>
      </c>
      <c r="D69" s="38" t="s">
        <v>266</v>
      </c>
      <c r="E69" s="40"/>
      <c r="F69" s="40"/>
      <c r="G69" s="40"/>
      <c r="H69" s="39">
        <f>H70+H72+H74+H77</f>
        <v>11254.6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38" t="s">
        <v>267</v>
      </c>
      <c r="B70" s="35" t="s">
        <v>269</v>
      </c>
      <c r="C70" s="35">
        <v>971</v>
      </c>
      <c r="D70" s="38" t="s">
        <v>266</v>
      </c>
      <c r="E70" s="38" t="s">
        <v>268</v>
      </c>
      <c r="F70" s="40"/>
      <c r="G70" s="40"/>
      <c r="H70" s="39">
        <f>H71</f>
        <v>45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40" t="s">
        <v>270</v>
      </c>
      <c r="B71" s="41" t="s">
        <v>244</v>
      </c>
      <c r="C71" s="42">
        <v>971</v>
      </c>
      <c r="D71" s="40" t="s">
        <v>266</v>
      </c>
      <c r="E71" s="40" t="s">
        <v>268</v>
      </c>
      <c r="F71" s="40" t="s">
        <v>22</v>
      </c>
      <c r="G71" s="40"/>
      <c r="H71" s="31">
        <v>45</v>
      </c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38" t="s">
        <v>271</v>
      </c>
      <c r="B72" s="35" t="s">
        <v>274</v>
      </c>
      <c r="C72" s="35">
        <v>971</v>
      </c>
      <c r="D72" s="38" t="s">
        <v>266</v>
      </c>
      <c r="E72" s="38" t="s">
        <v>272</v>
      </c>
      <c r="F72" s="40"/>
      <c r="G72" s="40"/>
      <c r="H72" s="39">
        <f>H73</f>
        <v>11045.6</v>
      </c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40" t="s">
        <v>273</v>
      </c>
      <c r="B73" s="41" t="s">
        <v>244</v>
      </c>
      <c r="C73" s="42">
        <v>971</v>
      </c>
      <c r="D73" s="40" t="s">
        <v>266</v>
      </c>
      <c r="E73" s="40" t="s">
        <v>272</v>
      </c>
      <c r="F73" s="40" t="s">
        <v>22</v>
      </c>
      <c r="G73" s="40"/>
      <c r="H73" s="31">
        <v>11045.6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66" t="s">
        <v>276</v>
      </c>
      <c r="B74" s="50" t="s">
        <v>277</v>
      </c>
      <c r="C74" s="50">
        <v>971</v>
      </c>
      <c r="D74" s="66" t="s">
        <v>266</v>
      </c>
      <c r="E74" s="66" t="s">
        <v>279</v>
      </c>
      <c r="F74" s="66"/>
      <c r="G74" s="38"/>
      <c r="H74" s="69">
        <f>H76</f>
        <v>80</v>
      </c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52"/>
      <c r="B75" s="58" t="s">
        <v>278</v>
      </c>
      <c r="C75" s="58"/>
      <c r="D75" s="52"/>
      <c r="E75" s="52"/>
      <c r="F75" s="52"/>
      <c r="G75" s="38"/>
      <c r="H75" s="63"/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40" t="s">
        <v>275</v>
      </c>
      <c r="B76" s="41" t="s">
        <v>244</v>
      </c>
      <c r="C76" s="42">
        <v>971</v>
      </c>
      <c r="D76" s="40" t="s">
        <v>266</v>
      </c>
      <c r="E76" s="40" t="s">
        <v>279</v>
      </c>
      <c r="F76" s="40" t="s">
        <v>22</v>
      </c>
      <c r="G76" s="40"/>
      <c r="H76" s="31">
        <v>80</v>
      </c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2.75" customHeight="1">
      <c r="A77" s="66" t="s">
        <v>280</v>
      </c>
      <c r="B77" s="49" t="s">
        <v>239</v>
      </c>
      <c r="C77" s="50">
        <v>971</v>
      </c>
      <c r="D77" s="66" t="s">
        <v>266</v>
      </c>
      <c r="E77" s="66" t="s">
        <v>181</v>
      </c>
      <c r="F77" s="66"/>
      <c r="G77" s="38"/>
      <c r="H77" s="69">
        <f>H79</f>
        <v>84</v>
      </c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71"/>
      <c r="B78" s="73" t="s">
        <v>94</v>
      </c>
      <c r="C78" s="67"/>
      <c r="D78" s="71"/>
      <c r="E78" s="71"/>
      <c r="F78" s="71"/>
      <c r="G78" s="38"/>
      <c r="H78" s="70"/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.75" customHeight="1">
      <c r="A79" s="85" t="s">
        <v>281</v>
      </c>
      <c r="B79" s="88" t="s">
        <v>113</v>
      </c>
      <c r="C79" s="86">
        <v>971</v>
      </c>
      <c r="D79" s="85" t="s">
        <v>266</v>
      </c>
      <c r="E79" s="85" t="s">
        <v>181</v>
      </c>
      <c r="F79" s="85" t="s">
        <v>114</v>
      </c>
      <c r="G79" s="38"/>
      <c r="H79" s="87">
        <v>84</v>
      </c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" customHeight="1">
      <c r="A80" s="38" t="s">
        <v>85</v>
      </c>
      <c r="B80" s="35" t="s">
        <v>65</v>
      </c>
      <c r="C80" s="35">
        <v>971</v>
      </c>
      <c r="D80" s="38" t="s">
        <v>8</v>
      </c>
      <c r="E80" s="38"/>
      <c r="F80" s="38"/>
      <c r="G80" s="38"/>
      <c r="H80" s="39">
        <f>SUM(H81)</f>
        <v>104.1</v>
      </c>
      <c r="I80" s="2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2" customHeight="1">
      <c r="A81" s="66" t="s">
        <v>38</v>
      </c>
      <c r="B81" s="50" t="s">
        <v>96</v>
      </c>
      <c r="C81" s="50">
        <v>971</v>
      </c>
      <c r="D81" s="66" t="s">
        <v>9</v>
      </c>
      <c r="E81" s="66"/>
      <c r="F81" s="66"/>
      <c r="G81" s="38"/>
      <c r="H81" s="69">
        <f>SUM(H83)</f>
        <v>104.1</v>
      </c>
      <c r="I81" s="23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0.5" customHeight="1">
      <c r="A82" s="54"/>
      <c r="B82" s="67" t="s">
        <v>95</v>
      </c>
      <c r="C82" s="60"/>
      <c r="D82" s="54"/>
      <c r="E82" s="54"/>
      <c r="F82" s="54"/>
      <c r="G82" s="40"/>
      <c r="H82" s="70"/>
      <c r="I82" s="2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2.75" customHeight="1">
      <c r="A83" s="66" t="s">
        <v>39</v>
      </c>
      <c r="B83" s="50" t="s">
        <v>245</v>
      </c>
      <c r="C83" s="50">
        <v>971</v>
      </c>
      <c r="D83" s="66" t="s">
        <v>9</v>
      </c>
      <c r="E83" s="66" t="s">
        <v>185</v>
      </c>
      <c r="F83" s="66"/>
      <c r="G83" s="38"/>
      <c r="H83" s="69">
        <f>SUM(H86)</f>
        <v>104.1</v>
      </c>
      <c r="I83" s="2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2" customFormat="1" ht="12.75" customHeight="1">
      <c r="A84" s="52"/>
      <c r="B84" s="15" t="s">
        <v>283</v>
      </c>
      <c r="C84" s="58"/>
      <c r="D84" s="52"/>
      <c r="E84" s="52"/>
      <c r="F84" s="52"/>
      <c r="G84" s="38"/>
      <c r="H84" s="63"/>
      <c r="I84" s="2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12.75" customHeight="1">
      <c r="A85" s="108"/>
      <c r="B85" s="67" t="s">
        <v>246</v>
      </c>
      <c r="C85" s="109"/>
      <c r="D85" s="71"/>
      <c r="E85" s="71"/>
      <c r="F85" s="71"/>
      <c r="G85" s="38"/>
      <c r="H85" s="70"/>
      <c r="I85" s="2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.75" customHeight="1">
      <c r="A86" s="61" t="s">
        <v>40</v>
      </c>
      <c r="B86" s="41" t="s">
        <v>244</v>
      </c>
      <c r="C86" s="57">
        <v>971</v>
      </c>
      <c r="D86" s="61" t="s">
        <v>9</v>
      </c>
      <c r="E86" s="61" t="s">
        <v>185</v>
      </c>
      <c r="F86" s="61" t="s">
        <v>22</v>
      </c>
      <c r="G86" s="61"/>
      <c r="H86" s="62">
        <v>104.1</v>
      </c>
      <c r="I86" s="2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3.5" customHeight="1">
      <c r="A87" s="38" t="s">
        <v>138</v>
      </c>
      <c r="B87" s="35" t="s">
        <v>83</v>
      </c>
      <c r="C87" s="35">
        <v>971</v>
      </c>
      <c r="D87" s="38" t="s">
        <v>82</v>
      </c>
      <c r="E87" s="40"/>
      <c r="F87" s="40"/>
      <c r="G87" s="40"/>
      <c r="H87" s="39">
        <f>H88</f>
        <v>62.9</v>
      </c>
      <c r="I87" s="2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38" t="s">
        <v>44</v>
      </c>
      <c r="B88" s="35" t="s">
        <v>84</v>
      </c>
      <c r="C88" s="35">
        <v>971</v>
      </c>
      <c r="D88" s="38" t="s">
        <v>81</v>
      </c>
      <c r="E88" s="40"/>
      <c r="F88" s="40"/>
      <c r="G88" s="40"/>
      <c r="H88" s="39">
        <f>H89</f>
        <v>62.9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91" t="s">
        <v>45</v>
      </c>
      <c r="B89" s="49" t="s">
        <v>118</v>
      </c>
      <c r="C89" s="93">
        <v>971</v>
      </c>
      <c r="D89" s="91" t="s">
        <v>81</v>
      </c>
      <c r="E89" s="91" t="s">
        <v>186</v>
      </c>
      <c r="F89" s="91"/>
      <c r="G89" s="66"/>
      <c r="H89" s="92">
        <v>62.9</v>
      </c>
      <c r="I89" s="2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>
      <c r="A90" s="74"/>
      <c r="B90" s="73" t="s">
        <v>119</v>
      </c>
      <c r="C90" s="74"/>
      <c r="D90" s="75"/>
      <c r="E90" s="75"/>
      <c r="F90" s="75"/>
      <c r="G90" s="95"/>
      <c r="H90" s="74"/>
      <c r="I90" s="2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43" t="s">
        <v>139</v>
      </c>
      <c r="B91" s="41" t="s">
        <v>244</v>
      </c>
      <c r="C91" s="44">
        <v>971</v>
      </c>
      <c r="D91" s="43" t="s">
        <v>81</v>
      </c>
      <c r="E91" s="44">
        <v>5100000120</v>
      </c>
      <c r="F91" s="44">
        <v>200</v>
      </c>
      <c r="G91" s="42"/>
      <c r="H91" s="45">
        <v>62.9</v>
      </c>
      <c r="I91" s="2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1.25" customHeight="1">
      <c r="A92" s="34">
        <v>5</v>
      </c>
      <c r="B92" s="35" t="s">
        <v>37</v>
      </c>
      <c r="C92" s="35">
        <v>971</v>
      </c>
      <c r="D92" s="38" t="s">
        <v>5</v>
      </c>
      <c r="E92" s="38"/>
      <c r="F92" s="38"/>
      <c r="G92" s="38"/>
      <c r="H92" s="39">
        <f>SUM(H93)</f>
        <v>102581.20000000001</v>
      </c>
      <c r="I92" s="2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38" t="s">
        <v>46</v>
      </c>
      <c r="B93" s="35" t="s">
        <v>41</v>
      </c>
      <c r="C93" s="35">
        <v>971</v>
      </c>
      <c r="D93" s="38" t="s">
        <v>42</v>
      </c>
      <c r="E93" s="38"/>
      <c r="F93" s="38"/>
      <c r="G93" s="38"/>
      <c r="H93" s="39">
        <f>SUM(H94,H97,H99,H102,H104,H107)</f>
        <v>102581.20000000001</v>
      </c>
      <c r="I93" s="2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>
      <c r="A94" s="66" t="s">
        <v>48</v>
      </c>
      <c r="B94" s="50" t="s">
        <v>98</v>
      </c>
      <c r="C94" s="50">
        <v>971</v>
      </c>
      <c r="D94" s="66" t="s">
        <v>42</v>
      </c>
      <c r="E94" s="66" t="s">
        <v>187</v>
      </c>
      <c r="F94" s="66"/>
      <c r="G94" s="38"/>
      <c r="H94" s="69">
        <f>SUM(H96)</f>
        <v>45100.9</v>
      </c>
      <c r="I94" s="2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9.75" customHeight="1">
      <c r="A95" s="71"/>
      <c r="B95" s="67" t="s">
        <v>97</v>
      </c>
      <c r="C95" s="67"/>
      <c r="D95" s="71"/>
      <c r="E95" s="71"/>
      <c r="F95" s="71"/>
      <c r="G95" s="38"/>
      <c r="H95" s="70"/>
      <c r="I95" s="2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>
      <c r="A96" s="40" t="s">
        <v>289</v>
      </c>
      <c r="B96" s="41" t="s">
        <v>244</v>
      </c>
      <c r="C96" s="42">
        <v>971</v>
      </c>
      <c r="D96" s="40" t="s">
        <v>42</v>
      </c>
      <c r="E96" s="40" t="s">
        <v>187</v>
      </c>
      <c r="F96" s="40" t="s">
        <v>22</v>
      </c>
      <c r="G96" s="40"/>
      <c r="H96" s="31">
        <v>45100.9</v>
      </c>
      <c r="I96" s="2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>
      <c r="A97" s="38" t="s">
        <v>140</v>
      </c>
      <c r="B97" s="35" t="s">
        <v>80</v>
      </c>
      <c r="C97" s="35">
        <v>971</v>
      </c>
      <c r="D97" s="38" t="s">
        <v>42</v>
      </c>
      <c r="E97" s="38" t="s">
        <v>188</v>
      </c>
      <c r="F97" s="38"/>
      <c r="G97" s="38"/>
      <c r="H97" s="39">
        <f>H98</f>
        <v>528.20000000000005</v>
      </c>
      <c r="I97" s="2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4.25" customHeight="1">
      <c r="A98" s="40" t="s">
        <v>141</v>
      </c>
      <c r="B98" s="41" t="s">
        <v>244</v>
      </c>
      <c r="C98" s="42">
        <v>971</v>
      </c>
      <c r="D98" s="40" t="s">
        <v>42</v>
      </c>
      <c r="E98" s="40" t="s">
        <v>188</v>
      </c>
      <c r="F98" s="40" t="s">
        <v>22</v>
      </c>
      <c r="G98" s="40"/>
      <c r="H98" s="31">
        <v>528.20000000000005</v>
      </c>
      <c r="I98" s="23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customHeight="1">
      <c r="A99" s="66" t="s">
        <v>142</v>
      </c>
      <c r="B99" s="50" t="s">
        <v>236</v>
      </c>
      <c r="C99" s="50">
        <v>971</v>
      </c>
      <c r="D99" s="66" t="s">
        <v>42</v>
      </c>
      <c r="E99" s="66" t="s">
        <v>189</v>
      </c>
      <c r="F99" s="66"/>
      <c r="G99" s="38"/>
      <c r="H99" s="69">
        <f>SUM(H101)</f>
        <v>300</v>
      </c>
      <c r="I99" s="2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0.5" customHeight="1">
      <c r="A100" s="71"/>
      <c r="B100" s="67" t="s">
        <v>175</v>
      </c>
      <c r="C100" s="67"/>
      <c r="D100" s="71"/>
      <c r="E100" s="71"/>
      <c r="F100" s="71"/>
      <c r="G100" s="38"/>
      <c r="H100" s="70"/>
      <c r="I100" s="2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>
      <c r="A101" s="40" t="s">
        <v>143</v>
      </c>
      <c r="B101" s="41" t="s">
        <v>244</v>
      </c>
      <c r="C101" s="42">
        <v>971</v>
      </c>
      <c r="D101" s="40" t="s">
        <v>42</v>
      </c>
      <c r="E101" s="40" t="s">
        <v>189</v>
      </c>
      <c r="F101" s="40" t="s">
        <v>22</v>
      </c>
      <c r="G101" s="40"/>
      <c r="H101" s="31">
        <v>300</v>
      </c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>
      <c r="A102" s="38" t="s">
        <v>144</v>
      </c>
      <c r="B102" s="35" t="s">
        <v>300</v>
      </c>
      <c r="C102" s="35">
        <v>971</v>
      </c>
      <c r="D102" s="38" t="s">
        <v>42</v>
      </c>
      <c r="E102" s="38" t="s">
        <v>190</v>
      </c>
      <c r="F102" s="38"/>
      <c r="G102" s="38"/>
      <c r="H102" s="39">
        <f>SUM(H103)</f>
        <v>19458.5</v>
      </c>
      <c r="I102" s="2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>
      <c r="A103" s="40" t="s">
        <v>145</v>
      </c>
      <c r="B103" s="41" t="s">
        <v>244</v>
      </c>
      <c r="C103" s="42">
        <v>971</v>
      </c>
      <c r="D103" s="40" t="s">
        <v>42</v>
      </c>
      <c r="E103" s="40" t="s">
        <v>190</v>
      </c>
      <c r="F103" s="40" t="s">
        <v>22</v>
      </c>
      <c r="G103" s="40"/>
      <c r="H103" s="31">
        <v>19458.5</v>
      </c>
      <c r="I103" s="25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>
      <c r="A104" s="66" t="s">
        <v>146</v>
      </c>
      <c r="B104" s="50" t="s">
        <v>99</v>
      </c>
      <c r="C104" s="50">
        <v>971</v>
      </c>
      <c r="D104" s="66" t="s">
        <v>42</v>
      </c>
      <c r="E104" s="66" t="s">
        <v>191</v>
      </c>
      <c r="F104" s="66"/>
      <c r="G104" s="38"/>
      <c r="H104" s="69">
        <f>SUM(H106)</f>
        <v>2500</v>
      </c>
      <c r="I104" s="23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2" customFormat="1" ht="10.5" customHeight="1">
      <c r="A105" s="71"/>
      <c r="B105" s="67" t="s">
        <v>299</v>
      </c>
      <c r="C105" s="67"/>
      <c r="D105" s="71"/>
      <c r="E105" s="71"/>
      <c r="F105" s="71"/>
      <c r="G105" s="38"/>
      <c r="H105" s="70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" customHeight="1">
      <c r="A106" s="40" t="s">
        <v>147</v>
      </c>
      <c r="B106" s="41" t="s">
        <v>244</v>
      </c>
      <c r="C106" s="42">
        <v>971</v>
      </c>
      <c r="D106" s="40" t="s">
        <v>42</v>
      </c>
      <c r="E106" s="40" t="s">
        <v>191</v>
      </c>
      <c r="F106" s="40" t="s">
        <v>22</v>
      </c>
      <c r="G106" s="40"/>
      <c r="H106" s="31">
        <v>2500</v>
      </c>
      <c r="I106" s="11"/>
      <c r="J106" s="8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.75" customHeight="1">
      <c r="A107" s="90" t="s">
        <v>148</v>
      </c>
      <c r="B107" s="93" t="s">
        <v>174</v>
      </c>
      <c r="C107" s="89">
        <v>971</v>
      </c>
      <c r="D107" s="90" t="s">
        <v>42</v>
      </c>
      <c r="E107" s="90" t="s">
        <v>192</v>
      </c>
      <c r="F107" s="90"/>
      <c r="G107" s="46" t="s">
        <v>6</v>
      </c>
      <c r="H107" s="94">
        <f>SUM(H108)</f>
        <v>34693.599999999999</v>
      </c>
      <c r="I107" s="25"/>
      <c r="J107" s="8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149</v>
      </c>
      <c r="B108" s="41" t="s">
        <v>244</v>
      </c>
      <c r="C108" s="42">
        <v>971</v>
      </c>
      <c r="D108" s="40" t="s">
        <v>42</v>
      </c>
      <c r="E108" s="40" t="s">
        <v>192</v>
      </c>
      <c r="F108" s="40" t="s">
        <v>22</v>
      </c>
      <c r="G108" s="40"/>
      <c r="H108" s="31">
        <v>34693.599999999999</v>
      </c>
      <c r="I108" s="23"/>
      <c r="J108" s="8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.75" customHeight="1">
      <c r="A109" s="97"/>
      <c r="B109" s="98"/>
      <c r="C109" s="99"/>
      <c r="D109" s="97"/>
      <c r="E109" s="97"/>
      <c r="F109" s="97"/>
      <c r="G109" s="97"/>
      <c r="H109" s="100" t="s">
        <v>127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23.25" customHeight="1">
      <c r="A110" s="113" t="s">
        <v>2</v>
      </c>
      <c r="B110" s="127" t="s">
        <v>0</v>
      </c>
      <c r="C110" s="118" t="s">
        <v>106</v>
      </c>
      <c r="D110" s="118" t="s">
        <v>292</v>
      </c>
      <c r="E110" s="118" t="s">
        <v>107</v>
      </c>
      <c r="F110" s="126" t="s">
        <v>115</v>
      </c>
      <c r="G110" s="101"/>
      <c r="H110" s="118" t="s">
        <v>234</v>
      </c>
      <c r="I110" s="2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3.5" customHeight="1">
      <c r="A111" s="114"/>
      <c r="B111" s="128"/>
      <c r="C111" s="130"/>
      <c r="D111" s="119"/>
      <c r="E111" s="119"/>
      <c r="F111" s="119"/>
      <c r="G111" s="101" t="s">
        <v>79</v>
      </c>
      <c r="H111" s="119"/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1.25" customHeight="1">
      <c r="A112" s="115"/>
      <c r="B112" s="129"/>
      <c r="C112" s="131"/>
      <c r="D112" s="120"/>
      <c r="E112" s="120"/>
      <c r="F112" s="120"/>
      <c r="G112" s="101"/>
      <c r="H112" s="120"/>
      <c r="I112" s="2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3.5" customHeight="1">
      <c r="A113" s="38" t="s">
        <v>50</v>
      </c>
      <c r="B113" s="35" t="s">
        <v>43</v>
      </c>
      <c r="C113" s="35">
        <v>971</v>
      </c>
      <c r="D113" s="38" t="s">
        <v>10</v>
      </c>
      <c r="E113" s="38"/>
      <c r="F113" s="38"/>
      <c r="G113" s="40"/>
      <c r="H113" s="39">
        <f>SUM(H119+H114)+H123</f>
        <v>3388.9</v>
      </c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5" customHeight="1">
      <c r="A114" s="66" t="s">
        <v>78</v>
      </c>
      <c r="B114" s="49" t="s">
        <v>167</v>
      </c>
      <c r="C114" s="76">
        <v>971</v>
      </c>
      <c r="D114" s="66" t="s">
        <v>91</v>
      </c>
      <c r="E114" s="66"/>
      <c r="F114" s="66"/>
      <c r="G114" s="38"/>
      <c r="H114" s="69">
        <f>SUM(H115)</f>
        <v>103</v>
      </c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51</v>
      </c>
      <c r="B115" s="50" t="s">
        <v>168</v>
      </c>
      <c r="C115" s="50">
        <v>971</v>
      </c>
      <c r="D115" s="66" t="s">
        <v>91</v>
      </c>
      <c r="E115" s="66" t="s">
        <v>193</v>
      </c>
      <c r="F115" s="66"/>
      <c r="G115" s="38"/>
      <c r="H115" s="69">
        <f>SUM(H118)</f>
        <v>103</v>
      </c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1.25" customHeight="1">
      <c r="A116" s="52"/>
      <c r="B116" s="58" t="s">
        <v>169</v>
      </c>
      <c r="C116" s="58"/>
      <c r="D116" s="52"/>
      <c r="E116" s="52"/>
      <c r="F116" s="52"/>
      <c r="G116" s="38"/>
      <c r="H116" s="64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1.25" customHeight="1">
      <c r="A117" s="52"/>
      <c r="B117" s="58" t="s">
        <v>170</v>
      </c>
      <c r="C117" s="59"/>
      <c r="D117" s="53"/>
      <c r="E117" s="53"/>
      <c r="F117" s="53"/>
      <c r="G117" s="40"/>
      <c r="H117" s="64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40" t="s">
        <v>52</v>
      </c>
      <c r="B118" s="41" t="s">
        <v>244</v>
      </c>
      <c r="C118" s="47">
        <v>971</v>
      </c>
      <c r="D118" s="40" t="s">
        <v>91</v>
      </c>
      <c r="E118" s="40" t="s">
        <v>193</v>
      </c>
      <c r="F118" s="40" t="s">
        <v>22</v>
      </c>
      <c r="G118" s="40"/>
      <c r="H118" s="31">
        <v>103</v>
      </c>
      <c r="I118" s="2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3.5" customHeight="1">
      <c r="A119" s="38" t="s">
        <v>150</v>
      </c>
      <c r="B119" s="35" t="s">
        <v>213</v>
      </c>
      <c r="C119" s="35">
        <v>971</v>
      </c>
      <c r="D119" s="38" t="s">
        <v>11</v>
      </c>
      <c r="E119" s="38"/>
      <c r="F119" s="38"/>
      <c r="G119" s="40"/>
      <c r="H119" s="39">
        <f>SUM(H120)</f>
        <v>1050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66" t="s">
        <v>151</v>
      </c>
      <c r="B120" s="50" t="s">
        <v>248</v>
      </c>
      <c r="C120" s="50">
        <v>971</v>
      </c>
      <c r="D120" s="66" t="s">
        <v>11</v>
      </c>
      <c r="E120" s="66" t="s">
        <v>194</v>
      </c>
      <c r="F120" s="66"/>
      <c r="G120" s="38"/>
      <c r="H120" s="69">
        <f>SUM(H122)</f>
        <v>1050</v>
      </c>
      <c r="I120" s="2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71"/>
      <c r="B121" s="67" t="s">
        <v>100</v>
      </c>
      <c r="C121" s="67"/>
      <c r="D121" s="77"/>
      <c r="E121" s="77"/>
      <c r="F121" s="77"/>
      <c r="G121" s="36"/>
      <c r="H121" s="70"/>
      <c r="I121" s="2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40" t="s">
        <v>152</v>
      </c>
      <c r="B122" s="41" t="s">
        <v>244</v>
      </c>
      <c r="C122" s="42">
        <v>971</v>
      </c>
      <c r="D122" s="40" t="s">
        <v>11</v>
      </c>
      <c r="E122" s="40" t="s">
        <v>194</v>
      </c>
      <c r="F122" s="40" t="s">
        <v>22</v>
      </c>
      <c r="G122" s="40"/>
      <c r="H122" s="31">
        <v>1050</v>
      </c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38" t="s">
        <v>219</v>
      </c>
      <c r="B123" s="103" t="s">
        <v>238</v>
      </c>
      <c r="C123" s="50">
        <v>971</v>
      </c>
      <c r="D123" s="66" t="s">
        <v>216</v>
      </c>
      <c r="E123" s="61"/>
      <c r="F123" s="61"/>
      <c r="G123" s="40"/>
      <c r="H123" s="69">
        <f>H124+H127+H130+H133+H137+H141+H145</f>
        <v>2235.9</v>
      </c>
      <c r="I123" s="2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66" t="s">
        <v>220</v>
      </c>
      <c r="B124" s="50" t="s">
        <v>217</v>
      </c>
      <c r="C124" s="50">
        <v>971</v>
      </c>
      <c r="D124" s="66" t="s">
        <v>216</v>
      </c>
      <c r="E124" s="66" t="s">
        <v>195</v>
      </c>
      <c r="F124" s="66"/>
      <c r="G124" s="38" t="s">
        <v>6</v>
      </c>
      <c r="H124" s="69">
        <f>SUM(H126)</f>
        <v>1030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71"/>
      <c r="B125" s="67" t="s">
        <v>218</v>
      </c>
      <c r="C125" s="67"/>
      <c r="D125" s="77"/>
      <c r="E125" s="77"/>
      <c r="F125" s="77"/>
      <c r="G125" s="36"/>
      <c r="H125" s="70"/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40" t="s">
        <v>221</v>
      </c>
      <c r="B126" s="41" t="s">
        <v>244</v>
      </c>
      <c r="C126" s="42">
        <v>971</v>
      </c>
      <c r="D126" s="40" t="s">
        <v>216</v>
      </c>
      <c r="E126" s="40" t="s">
        <v>195</v>
      </c>
      <c r="F126" s="40" t="s">
        <v>22</v>
      </c>
      <c r="G126" s="40" t="s">
        <v>6</v>
      </c>
      <c r="H126" s="31">
        <v>1030</v>
      </c>
      <c r="I126" s="2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6" t="s">
        <v>222</v>
      </c>
      <c r="B127" s="50" t="s">
        <v>243</v>
      </c>
      <c r="C127" s="57">
        <v>971</v>
      </c>
      <c r="D127" s="66" t="s">
        <v>216</v>
      </c>
      <c r="E127" s="50">
        <v>7950000490</v>
      </c>
      <c r="F127" s="78"/>
      <c r="G127" s="35"/>
      <c r="H127" s="80">
        <f>H129</f>
        <v>418</v>
      </c>
      <c r="I127" s="2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106"/>
      <c r="B128" s="67" t="s">
        <v>101</v>
      </c>
      <c r="C128" s="60"/>
      <c r="D128" s="67"/>
      <c r="E128" s="67"/>
      <c r="F128" s="79"/>
      <c r="G128" s="35"/>
      <c r="H128" s="81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" customHeight="1">
      <c r="A129" s="40" t="s">
        <v>223</v>
      </c>
      <c r="B129" s="41" t="s">
        <v>244</v>
      </c>
      <c r="C129" s="42">
        <v>971</v>
      </c>
      <c r="D129" s="40" t="s">
        <v>216</v>
      </c>
      <c r="E129" s="40" t="s">
        <v>196</v>
      </c>
      <c r="F129" s="40" t="s">
        <v>22</v>
      </c>
      <c r="G129" s="40"/>
      <c r="H129" s="31">
        <v>418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" customHeight="1">
      <c r="A130" s="66" t="s">
        <v>224</v>
      </c>
      <c r="B130" s="50" t="s">
        <v>259</v>
      </c>
      <c r="C130" s="50">
        <v>971</v>
      </c>
      <c r="D130" s="66" t="s">
        <v>216</v>
      </c>
      <c r="E130" s="66" t="s">
        <v>197</v>
      </c>
      <c r="F130" s="66"/>
      <c r="G130" s="38"/>
      <c r="H130" s="69">
        <f>H132</f>
        <v>102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1.25" customHeight="1">
      <c r="A131" s="104"/>
      <c r="B131" s="67" t="s">
        <v>102</v>
      </c>
      <c r="C131" s="67"/>
      <c r="D131" s="71"/>
      <c r="E131" s="71"/>
      <c r="F131" s="71"/>
      <c r="G131" s="38"/>
      <c r="H131" s="70"/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40" t="s">
        <v>225</v>
      </c>
      <c r="B132" s="41" t="s">
        <v>244</v>
      </c>
      <c r="C132" s="42">
        <v>971</v>
      </c>
      <c r="D132" s="40" t="s">
        <v>216</v>
      </c>
      <c r="E132" s="40" t="s">
        <v>197</v>
      </c>
      <c r="F132" s="40" t="s">
        <v>22</v>
      </c>
      <c r="G132" s="40"/>
      <c r="H132" s="31">
        <v>102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" customHeight="1">
      <c r="A133" s="66" t="s">
        <v>226</v>
      </c>
      <c r="B133" s="50" t="s">
        <v>260</v>
      </c>
      <c r="C133" s="50">
        <v>971</v>
      </c>
      <c r="D133" s="66" t="s">
        <v>216</v>
      </c>
      <c r="E133" s="66" t="s">
        <v>198</v>
      </c>
      <c r="F133" s="66"/>
      <c r="G133" s="66"/>
      <c r="H133" s="69">
        <f>SUM(H136)</f>
        <v>130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52"/>
      <c r="B134" s="58" t="s">
        <v>247</v>
      </c>
      <c r="C134" s="58"/>
      <c r="D134" s="52"/>
      <c r="E134" s="52"/>
      <c r="F134" s="52"/>
      <c r="G134" s="71"/>
      <c r="H134" s="63"/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71"/>
      <c r="B135" s="67" t="s">
        <v>237</v>
      </c>
      <c r="C135" s="67"/>
      <c r="D135" s="71"/>
      <c r="E135" s="71"/>
      <c r="F135" s="71"/>
      <c r="G135" s="71"/>
      <c r="H135" s="70"/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61" t="s">
        <v>227</v>
      </c>
      <c r="B136" s="41" t="s">
        <v>244</v>
      </c>
      <c r="C136" s="57">
        <v>971</v>
      </c>
      <c r="D136" s="61" t="s">
        <v>216</v>
      </c>
      <c r="E136" s="61" t="s">
        <v>198</v>
      </c>
      <c r="F136" s="61" t="s">
        <v>22</v>
      </c>
      <c r="G136" s="40"/>
      <c r="H136" s="62">
        <v>130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66" t="s">
        <v>228</v>
      </c>
      <c r="B137" s="50" t="s">
        <v>261</v>
      </c>
      <c r="C137" s="50">
        <v>971</v>
      </c>
      <c r="D137" s="66" t="s">
        <v>216</v>
      </c>
      <c r="E137" s="66" t="s">
        <v>199</v>
      </c>
      <c r="F137" s="66"/>
      <c r="G137" s="38"/>
      <c r="H137" s="69">
        <f>SUM(H140)</f>
        <v>175.9</v>
      </c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105"/>
      <c r="B138" s="58" t="s">
        <v>249</v>
      </c>
      <c r="C138" s="58"/>
      <c r="D138" s="52"/>
      <c r="E138" s="52"/>
      <c r="F138" s="52"/>
      <c r="G138" s="38"/>
      <c r="H138" s="63"/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105"/>
      <c r="B139" s="58" t="s">
        <v>250</v>
      </c>
      <c r="C139" s="58"/>
      <c r="D139" s="52"/>
      <c r="E139" s="52"/>
      <c r="F139" s="52"/>
      <c r="G139" s="38"/>
      <c r="H139" s="63"/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.75" customHeight="1">
      <c r="A140" s="40" t="s">
        <v>229</v>
      </c>
      <c r="B140" s="41" t="s">
        <v>244</v>
      </c>
      <c r="C140" s="42">
        <v>971</v>
      </c>
      <c r="D140" s="40" t="s">
        <v>216</v>
      </c>
      <c r="E140" s="40" t="s">
        <v>199</v>
      </c>
      <c r="F140" s="40" t="s">
        <v>22</v>
      </c>
      <c r="G140" s="40"/>
      <c r="H140" s="31">
        <v>175.9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.75" customHeight="1">
      <c r="A141" s="66" t="s">
        <v>230</v>
      </c>
      <c r="B141" s="50" t="s">
        <v>262</v>
      </c>
      <c r="C141" s="50">
        <v>971</v>
      </c>
      <c r="D141" s="66" t="s">
        <v>216</v>
      </c>
      <c r="E141" s="66" t="s">
        <v>200</v>
      </c>
      <c r="F141" s="66"/>
      <c r="G141" s="66"/>
      <c r="H141" s="69">
        <f>SUM(H144)</f>
        <v>110</v>
      </c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52"/>
      <c r="B142" s="58" t="s">
        <v>214</v>
      </c>
      <c r="C142" s="58"/>
      <c r="D142" s="52"/>
      <c r="E142" s="52"/>
      <c r="F142" s="52"/>
      <c r="G142" s="52"/>
      <c r="H142" s="63"/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.75" customHeight="1">
      <c r="A143" s="71"/>
      <c r="B143" s="67" t="s">
        <v>251</v>
      </c>
      <c r="C143" s="67"/>
      <c r="D143" s="71"/>
      <c r="E143" s="71"/>
      <c r="F143" s="71"/>
      <c r="G143" s="71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54" t="s">
        <v>231</v>
      </c>
      <c r="B144" s="41" t="s">
        <v>244</v>
      </c>
      <c r="C144" s="60">
        <v>971</v>
      </c>
      <c r="D144" s="54" t="s">
        <v>216</v>
      </c>
      <c r="E144" s="54" t="s">
        <v>200</v>
      </c>
      <c r="F144" s="54" t="s">
        <v>22</v>
      </c>
      <c r="G144" s="54"/>
      <c r="H144" s="65">
        <v>110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232</v>
      </c>
      <c r="B145" s="50" t="s">
        <v>263</v>
      </c>
      <c r="C145" s="50">
        <v>971</v>
      </c>
      <c r="D145" s="66" t="s">
        <v>216</v>
      </c>
      <c r="E145" s="66" t="s">
        <v>215</v>
      </c>
      <c r="F145" s="66"/>
      <c r="G145" s="66"/>
      <c r="H145" s="69">
        <f>SUM(H148)</f>
        <v>270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52"/>
      <c r="B146" s="58" t="s">
        <v>212</v>
      </c>
      <c r="C146" s="58"/>
      <c r="D146" s="52"/>
      <c r="E146" s="52"/>
      <c r="F146" s="52"/>
      <c r="G146" s="52"/>
      <c r="H146" s="63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71"/>
      <c r="B147" s="67" t="s">
        <v>255</v>
      </c>
      <c r="C147" s="67"/>
      <c r="D147" s="71"/>
      <c r="E147" s="71"/>
      <c r="F147" s="71"/>
      <c r="G147" s="71"/>
      <c r="H147" s="70"/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.75" customHeight="1">
      <c r="A148" s="54" t="s">
        <v>233</v>
      </c>
      <c r="B148" s="41" t="s">
        <v>244</v>
      </c>
      <c r="C148" s="60">
        <v>971</v>
      </c>
      <c r="D148" s="54" t="s">
        <v>216</v>
      </c>
      <c r="E148" s="54" t="s">
        <v>215</v>
      </c>
      <c r="F148" s="54" t="s">
        <v>22</v>
      </c>
      <c r="G148" s="54"/>
      <c r="H148" s="65">
        <v>270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.75" customHeight="1">
      <c r="A149" s="38" t="s">
        <v>53</v>
      </c>
      <c r="B149" s="35" t="s">
        <v>92</v>
      </c>
      <c r="C149" s="35">
        <v>971</v>
      </c>
      <c r="D149" s="38" t="s">
        <v>12</v>
      </c>
      <c r="E149" s="38"/>
      <c r="F149" s="38"/>
      <c r="G149" s="42"/>
      <c r="H149" s="39">
        <f>SUM(H150)</f>
        <v>6600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0.5" customHeight="1">
      <c r="A150" s="38" t="s">
        <v>54</v>
      </c>
      <c r="B150" s="35" t="s">
        <v>47</v>
      </c>
      <c r="C150" s="35">
        <v>971</v>
      </c>
      <c r="D150" s="38" t="s">
        <v>13</v>
      </c>
      <c r="E150" s="38"/>
      <c r="F150" s="38"/>
      <c r="G150" s="42"/>
      <c r="H150" s="39">
        <f>SUM(H151,H154)</f>
        <v>6600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66" t="s">
        <v>56</v>
      </c>
      <c r="B151" s="50" t="s">
        <v>252</v>
      </c>
      <c r="C151" s="50">
        <v>971</v>
      </c>
      <c r="D151" s="66" t="s">
        <v>13</v>
      </c>
      <c r="E151" s="66" t="s">
        <v>201</v>
      </c>
      <c r="F151" s="66"/>
      <c r="G151" s="38"/>
      <c r="H151" s="69">
        <f>SUM(H153)</f>
        <v>4505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9" customHeight="1">
      <c r="A152" s="54"/>
      <c r="B152" s="67" t="s">
        <v>103</v>
      </c>
      <c r="C152" s="67"/>
      <c r="D152" s="77"/>
      <c r="E152" s="77"/>
      <c r="F152" s="77"/>
      <c r="G152" s="36"/>
      <c r="H152" s="70"/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40" t="s">
        <v>58</v>
      </c>
      <c r="B153" s="41" t="s">
        <v>244</v>
      </c>
      <c r="C153" s="42">
        <v>971</v>
      </c>
      <c r="D153" s="40" t="s">
        <v>13</v>
      </c>
      <c r="E153" s="40" t="s">
        <v>201</v>
      </c>
      <c r="F153" s="40" t="s">
        <v>22</v>
      </c>
      <c r="G153" s="40" t="s">
        <v>6</v>
      </c>
      <c r="H153" s="31">
        <v>4505</v>
      </c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0.5" customHeight="1">
      <c r="A154" s="38" t="s">
        <v>171</v>
      </c>
      <c r="B154" s="35" t="s">
        <v>207</v>
      </c>
      <c r="C154" s="35">
        <v>971</v>
      </c>
      <c r="D154" s="38" t="s">
        <v>13</v>
      </c>
      <c r="E154" s="38" t="s">
        <v>202</v>
      </c>
      <c r="F154" s="38"/>
      <c r="G154" s="38"/>
      <c r="H154" s="39">
        <f>SUM(H155)</f>
        <v>2095</v>
      </c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0.5" customHeight="1">
      <c r="A155" s="40" t="s">
        <v>172</v>
      </c>
      <c r="B155" s="41" t="s">
        <v>244</v>
      </c>
      <c r="C155" s="42">
        <v>971</v>
      </c>
      <c r="D155" s="40" t="s">
        <v>13</v>
      </c>
      <c r="E155" s="40" t="s">
        <v>202</v>
      </c>
      <c r="F155" s="40" t="s">
        <v>22</v>
      </c>
      <c r="G155" s="40"/>
      <c r="H155" s="31">
        <v>2095</v>
      </c>
      <c r="I155" s="2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38" t="s">
        <v>71</v>
      </c>
      <c r="B156" s="35" t="s">
        <v>3</v>
      </c>
      <c r="C156" s="35">
        <v>971</v>
      </c>
      <c r="D156" s="38">
        <v>1000</v>
      </c>
      <c r="E156" s="38"/>
      <c r="F156" s="38"/>
      <c r="G156" s="38"/>
      <c r="H156" s="39">
        <f>SUM(H157,H161)</f>
        <v>12308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38" t="s">
        <v>72</v>
      </c>
      <c r="B157" s="35" t="s">
        <v>258</v>
      </c>
      <c r="C157" s="35">
        <v>971</v>
      </c>
      <c r="D157" s="38" t="s">
        <v>257</v>
      </c>
      <c r="E157" s="38"/>
      <c r="F157" s="38"/>
      <c r="G157" s="38"/>
      <c r="H157" s="39">
        <f>SUM(H158)</f>
        <v>867.9</v>
      </c>
      <c r="I157" s="2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" customHeight="1">
      <c r="A158" s="66" t="s">
        <v>73</v>
      </c>
      <c r="B158" s="50" t="s">
        <v>104</v>
      </c>
      <c r="C158" s="50">
        <v>971</v>
      </c>
      <c r="D158" s="66" t="s">
        <v>257</v>
      </c>
      <c r="E158" s="66" t="s">
        <v>203</v>
      </c>
      <c r="F158" s="66"/>
      <c r="G158" s="38"/>
      <c r="H158" s="69">
        <f>H160</f>
        <v>867.9</v>
      </c>
      <c r="I158" s="2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54"/>
      <c r="B159" s="67" t="s">
        <v>235</v>
      </c>
      <c r="C159" s="67"/>
      <c r="D159" s="77"/>
      <c r="E159" s="77"/>
      <c r="F159" s="77"/>
      <c r="G159" s="36"/>
      <c r="H159" s="70"/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" customHeight="1">
      <c r="A160" s="40" t="s">
        <v>77</v>
      </c>
      <c r="B160" s="37" t="s">
        <v>112</v>
      </c>
      <c r="C160" s="42">
        <v>971</v>
      </c>
      <c r="D160" s="42">
        <v>1001</v>
      </c>
      <c r="E160" s="40" t="s">
        <v>203</v>
      </c>
      <c r="F160" s="40" t="s">
        <v>28</v>
      </c>
      <c r="G160" s="37"/>
      <c r="H160" s="31">
        <v>867.9</v>
      </c>
      <c r="I160" s="2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3.5" customHeight="1">
      <c r="A161" s="38" t="s">
        <v>153</v>
      </c>
      <c r="B161" s="35" t="s">
        <v>55</v>
      </c>
      <c r="C161" s="35">
        <v>971</v>
      </c>
      <c r="D161" s="38">
        <v>1004</v>
      </c>
      <c r="E161" s="38"/>
      <c r="F161" s="38"/>
      <c r="G161" s="38"/>
      <c r="H161" s="39">
        <f>SUM(H162,H165)</f>
        <v>11440.1</v>
      </c>
      <c r="I161" s="2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" customHeight="1">
      <c r="A162" s="66" t="s">
        <v>290</v>
      </c>
      <c r="B162" s="50" t="s">
        <v>286</v>
      </c>
      <c r="C162" s="50">
        <v>971</v>
      </c>
      <c r="D162" s="66" t="s">
        <v>57</v>
      </c>
      <c r="E162" s="66" t="s">
        <v>210</v>
      </c>
      <c r="F162" s="66"/>
      <c r="G162" s="38"/>
      <c r="H162" s="69">
        <f>SUM(H164)</f>
        <v>9835</v>
      </c>
      <c r="I162" s="2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9.75" customHeight="1">
      <c r="A163" s="71"/>
      <c r="B163" s="67" t="s">
        <v>287</v>
      </c>
      <c r="C163" s="67"/>
      <c r="D163" s="71"/>
      <c r="E163" s="71"/>
      <c r="F163" s="71"/>
      <c r="G163" s="38"/>
      <c r="H163" s="70"/>
      <c r="I163" s="2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1.25" customHeight="1">
      <c r="A164" s="40" t="s">
        <v>291</v>
      </c>
      <c r="B164" s="41" t="s">
        <v>112</v>
      </c>
      <c r="C164" s="42">
        <v>971</v>
      </c>
      <c r="D164" s="40" t="s">
        <v>57</v>
      </c>
      <c r="E164" s="40" t="s">
        <v>210</v>
      </c>
      <c r="F164" s="40" t="s">
        <v>28</v>
      </c>
      <c r="G164" s="40"/>
      <c r="H164" s="31">
        <v>9835</v>
      </c>
      <c r="I164" s="2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66" t="s">
        <v>154</v>
      </c>
      <c r="B165" s="50" t="s">
        <v>110</v>
      </c>
      <c r="C165" s="50">
        <v>971</v>
      </c>
      <c r="D165" s="66" t="s">
        <v>57</v>
      </c>
      <c r="E165" s="66" t="s">
        <v>211</v>
      </c>
      <c r="F165" s="66"/>
      <c r="G165" s="38"/>
      <c r="H165" s="69">
        <f>SUM(H167)</f>
        <v>1605.1</v>
      </c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1.25" customHeight="1">
      <c r="A166" s="71"/>
      <c r="B166" s="67" t="s">
        <v>288</v>
      </c>
      <c r="C166" s="67"/>
      <c r="D166" s="71"/>
      <c r="E166" s="71"/>
      <c r="F166" s="71"/>
      <c r="G166" s="38"/>
      <c r="H166" s="70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3.5" customHeight="1">
      <c r="A167" s="40" t="s">
        <v>155</v>
      </c>
      <c r="B167" s="41" t="s">
        <v>112</v>
      </c>
      <c r="C167" s="42">
        <v>971</v>
      </c>
      <c r="D167" s="40" t="s">
        <v>57</v>
      </c>
      <c r="E167" s="40" t="s">
        <v>211</v>
      </c>
      <c r="F167" s="40" t="s">
        <v>28</v>
      </c>
      <c r="G167" s="40"/>
      <c r="H167" s="31">
        <v>1605.1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1.25" customHeight="1">
      <c r="A168" s="38" t="s">
        <v>86</v>
      </c>
      <c r="B168" s="35" t="s">
        <v>67</v>
      </c>
      <c r="C168" s="35">
        <v>971</v>
      </c>
      <c r="D168" s="38" t="s">
        <v>68</v>
      </c>
      <c r="E168" s="38"/>
      <c r="F168" s="38"/>
      <c r="G168" s="42"/>
      <c r="H168" s="39">
        <f>H169</f>
        <v>530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38" t="s">
        <v>87</v>
      </c>
      <c r="B169" s="35" t="s">
        <v>69</v>
      </c>
      <c r="C169" s="35">
        <v>971</v>
      </c>
      <c r="D169" s="38" t="s">
        <v>70</v>
      </c>
      <c r="E169" s="38"/>
      <c r="F169" s="38"/>
      <c r="G169" s="42"/>
      <c r="H169" s="39">
        <f>H170</f>
        <v>530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66" t="s">
        <v>88</v>
      </c>
      <c r="B170" s="50" t="s">
        <v>253</v>
      </c>
      <c r="C170" s="50">
        <v>971</v>
      </c>
      <c r="D170" s="66" t="s">
        <v>70</v>
      </c>
      <c r="E170" s="66" t="s">
        <v>204</v>
      </c>
      <c r="F170" s="66"/>
      <c r="G170" s="38"/>
      <c r="H170" s="69">
        <f>H172</f>
        <v>530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" customHeight="1">
      <c r="A171" s="71"/>
      <c r="B171" s="67" t="s">
        <v>254</v>
      </c>
      <c r="C171" s="67"/>
      <c r="D171" s="77"/>
      <c r="E171" s="77"/>
      <c r="F171" s="77"/>
      <c r="G171" s="36"/>
      <c r="H171" s="70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3.5" customHeight="1">
      <c r="A172" s="40" t="s">
        <v>105</v>
      </c>
      <c r="B172" s="41" t="s">
        <v>244</v>
      </c>
      <c r="C172" s="42">
        <v>971</v>
      </c>
      <c r="D172" s="40" t="s">
        <v>70</v>
      </c>
      <c r="E172" s="40" t="s">
        <v>204</v>
      </c>
      <c r="F172" s="40" t="s">
        <v>22</v>
      </c>
      <c r="G172" s="40"/>
      <c r="H172" s="31">
        <v>530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3.5" customHeight="1">
      <c r="A173" s="38" t="s">
        <v>156</v>
      </c>
      <c r="B173" s="35" t="s">
        <v>75</v>
      </c>
      <c r="C173" s="35">
        <v>971</v>
      </c>
      <c r="D173" s="38" t="s">
        <v>74</v>
      </c>
      <c r="E173" s="38"/>
      <c r="F173" s="38"/>
      <c r="G173" s="42"/>
      <c r="H173" s="39">
        <f>SUM(H174)</f>
        <v>1400</v>
      </c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" customHeight="1">
      <c r="A174" s="38" t="s">
        <v>157</v>
      </c>
      <c r="B174" s="35" t="s">
        <v>49</v>
      </c>
      <c r="C174" s="35">
        <v>971</v>
      </c>
      <c r="D174" s="38" t="s">
        <v>76</v>
      </c>
      <c r="E174" s="38"/>
      <c r="F174" s="38"/>
      <c r="G174" s="42"/>
      <c r="H174" s="39">
        <f>SUM(H175,H178,)</f>
        <v>1400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" customHeight="1">
      <c r="A175" s="66" t="s">
        <v>158</v>
      </c>
      <c r="B175" s="50" t="s">
        <v>282</v>
      </c>
      <c r="C175" s="50">
        <v>971</v>
      </c>
      <c r="D175" s="66" t="s">
        <v>76</v>
      </c>
      <c r="E175" s="66" t="s">
        <v>205</v>
      </c>
      <c r="F175" s="66"/>
      <c r="G175" s="38"/>
      <c r="H175" s="69">
        <f>SUM(H177)</f>
        <v>1050</v>
      </c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0.5" customHeight="1">
      <c r="A176" s="77"/>
      <c r="B176" s="67" t="s">
        <v>256</v>
      </c>
      <c r="C176" s="67"/>
      <c r="D176" s="77"/>
      <c r="E176" s="77"/>
      <c r="F176" s="77"/>
      <c r="G176" s="36"/>
      <c r="H176" s="70"/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1.25" customHeight="1">
      <c r="A177" s="40" t="s">
        <v>159</v>
      </c>
      <c r="B177" s="41" t="s">
        <v>244</v>
      </c>
      <c r="C177" s="42">
        <v>971</v>
      </c>
      <c r="D177" s="40" t="s">
        <v>76</v>
      </c>
      <c r="E177" s="40" t="s">
        <v>205</v>
      </c>
      <c r="F177" s="40" t="s">
        <v>22</v>
      </c>
      <c r="G177" s="40"/>
      <c r="H177" s="31">
        <v>1050</v>
      </c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38" t="s">
        <v>160</v>
      </c>
      <c r="B178" s="35" t="s">
        <v>126</v>
      </c>
      <c r="C178" s="35">
        <v>971</v>
      </c>
      <c r="D178" s="38" t="s">
        <v>76</v>
      </c>
      <c r="E178" s="38" t="s">
        <v>206</v>
      </c>
      <c r="F178" s="38"/>
      <c r="G178" s="38"/>
      <c r="H178" s="39">
        <f>SUM(H179)</f>
        <v>350</v>
      </c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40" t="s">
        <v>161</v>
      </c>
      <c r="B179" s="41" t="s">
        <v>244</v>
      </c>
      <c r="C179" s="42">
        <v>971</v>
      </c>
      <c r="D179" s="40" t="s">
        <v>76</v>
      </c>
      <c r="E179" s="40" t="s">
        <v>206</v>
      </c>
      <c r="F179" s="40" t="s">
        <v>22</v>
      </c>
      <c r="G179" s="40"/>
      <c r="H179" s="31">
        <v>350</v>
      </c>
      <c r="I179" s="2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40"/>
      <c r="B180" s="35" t="s">
        <v>1</v>
      </c>
      <c r="C180" s="35"/>
      <c r="D180" s="48"/>
      <c r="E180" s="38"/>
      <c r="F180" s="38"/>
      <c r="G180" s="38"/>
      <c r="H180" s="39">
        <f>SUM(H23,H44)</f>
        <v>165151.00000000003</v>
      </c>
      <c r="I180" s="2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14"/>
      <c r="B181" s="32"/>
      <c r="C181" s="15"/>
      <c r="D181" s="17"/>
      <c r="E181" s="15"/>
      <c r="F181" s="33"/>
      <c r="G181" s="15"/>
      <c r="H181" s="15"/>
      <c r="I181" s="2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14"/>
      <c r="B182" s="125"/>
      <c r="C182" s="125"/>
      <c r="D182" s="125"/>
      <c r="E182" s="125"/>
      <c r="F182" s="125"/>
      <c r="G182" s="125"/>
      <c r="H182" s="15"/>
      <c r="I182" s="2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14"/>
      <c r="B183" s="15"/>
      <c r="C183" s="15"/>
      <c r="D183" s="15"/>
      <c r="E183" s="15"/>
      <c r="F183" s="15"/>
      <c r="G183" s="15"/>
      <c r="H183" s="15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4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7"/>
      <c r="B186" s="7"/>
      <c r="C186"/>
      <c r="D186"/>
      <c r="E186"/>
      <c r="F186"/>
      <c r="G186"/>
      <c r="H186"/>
      <c r="I186" s="2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" customHeight="1">
      <c r="A187" s="7"/>
      <c r="B187" s="7"/>
      <c r="C187"/>
      <c r="D187"/>
      <c r="E187"/>
      <c r="F187"/>
      <c r="G187"/>
      <c r="H187"/>
      <c r="I187" s="24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3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.75" customHeight="1">
      <c r="A189" s="7"/>
      <c r="B189" s="7"/>
      <c r="C189"/>
      <c r="D189"/>
      <c r="E189"/>
      <c r="F189"/>
      <c r="G189"/>
      <c r="H189"/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7"/>
      <c r="B190" s="7"/>
      <c r="C190"/>
      <c r="D190"/>
      <c r="E190"/>
      <c r="F190"/>
      <c r="G190"/>
      <c r="H190"/>
      <c r="I190" s="24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2" customFormat="1" ht="12.75" customHeight="1">
      <c r="A191" s="7"/>
      <c r="B191" s="7"/>
      <c r="C191"/>
      <c r="D191"/>
      <c r="E191"/>
      <c r="F191"/>
      <c r="G191"/>
      <c r="H191"/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s="2" customFormat="1" ht="11.25" customHeight="1">
      <c r="A192" s="7"/>
      <c r="B192" s="7"/>
      <c r="C192"/>
      <c r="D192"/>
      <c r="E192"/>
      <c r="F192"/>
      <c r="G192"/>
      <c r="H192"/>
      <c r="I192" s="24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12.75" customHeight="1">
      <c r="A193" s="7"/>
      <c r="B193" s="7"/>
      <c r="C193"/>
      <c r="D193"/>
      <c r="E193"/>
      <c r="F193"/>
      <c r="G193"/>
      <c r="H193"/>
      <c r="I193" s="23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2" customFormat="1" ht="12.75" customHeight="1">
      <c r="A194" s="7"/>
      <c r="B194" s="7"/>
      <c r="C194"/>
      <c r="D194"/>
      <c r="E194"/>
      <c r="F194"/>
      <c r="G194"/>
      <c r="H194"/>
      <c r="I194" s="24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2" customFormat="1" ht="12.75" customHeight="1">
      <c r="A195" s="7"/>
      <c r="B195" s="7"/>
      <c r="C195"/>
      <c r="D195"/>
      <c r="E195"/>
      <c r="F195"/>
      <c r="G195"/>
      <c r="H195"/>
      <c r="I195" s="23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7.25" customHeight="1">
      <c r="A196" s="7"/>
      <c r="B196" s="7"/>
      <c r="F196"/>
      <c r="G196"/>
      <c r="H196"/>
      <c r="I196" s="2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hidden="1" customHeight="1">
      <c r="A197" s="7"/>
      <c r="B197" s="7"/>
      <c r="F197"/>
      <c r="G197"/>
      <c r="H197"/>
      <c r="I197" s="1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6.25" customHeight="1">
      <c r="A198" s="7"/>
      <c r="B198" s="7"/>
      <c r="F198"/>
      <c r="G198"/>
      <c r="H198"/>
      <c r="I198" s="1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.5" customHeight="1">
      <c r="A199" s="7"/>
      <c r="B199" s="7"/>
      <c r="F199"/>
      <c r="G199"/>
      <c r="H199"/>
      <c r="I199" s="2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4.25" customHeight="1">
      <c r="A200" s="7"/>
      <c r="B200" s="7"/>
      <c r="F200"/>
      <c r="G200"/>
      <c r="H200"/>
      <c r="I200"/>
    </row>
    <row r="201" spans="1:27" ht="18.75" customHeight="1">
      <c r="A201" s="7"/>
      <c r="B201" s="7"/>
      <c r="F201"/>
      <c r="G201"/>
      <c r="H201"/>
      <c r="I201"/>
    </row>
    <row r="202" spans="1:27" ht="15" customHeight="1">
      <c r="A202" s="7"/>
      <c r="B202" s="7"/>
      <c r="F202"/>
      <c r="G202"/>
      <c r="H202"/>
      <c r="I202"/>
    </row>
    <row r="203" spans="1:27" ht="12" customHeight="1">
      <c r="A203" s="7"/>
      <c r="B203" s="7"/>
      <c r="F203"/>
      <c r="G203"/>
      <c r="H203"/>
      <c r="I203"/>
    </row>
    <row r="204" spans="1:27" ht="12" customHeight="1">
      <c r="A204" s="7"/>
      <c r="B204" s="7"/>
      <c r="F204"/>
      <c r="G204"/>
      <c r="H204"/>
      <c r="I204"/>
    </row>
    <row r="205" spans="1:27" ht="12" customHeight="1">
      <c r="A205" s="7"/>
      <c r="B205" s="7"/>
      <c r="F205"/>
      <c r="G205"/>
      <c r="H205"/>
      <c r="I205"/>
    </row>
    <row r="206" spans="1:27" ht="12" customHeight="1">
      <c r="A206" s="7"/>
      <c r="B206" s="7"/>
      <c r="F206"/>
      <c r="G206"/>
      <c r="H206"/>
      <c r="I206"/>
    </row>
    <row r="207" spans="1:27" ht="12" customHeight="1">
      <c r="A207" s="7"/>
      <c r="B207" s="7"/>
      <c r="F207"/>
      <c r="G207"/>
      <c r="H207"/>
      <c r="I207"/>
    </row>
    <row r="208" spans="1:27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4.25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3.5" customHeight="1">
      <c r="A230" s="7"/>
      <c r="B230" s="7"/>
      <c r="F230"/>
      <c r="G230"/>
      <c r="H230"/>
      <c r="I230"/>
    </row>
    <row r="231" spans="1:9" ht="15" customHeight="1">
      <c r="A231" s="7"/>
      <c r="B231" s="7"/>
      <c r="F231"/>
      <c r="G231"/>
      <c r="H231"/>
      <c r="I231"/>
    </row>
    <row r="232" spans="1:9" ht="15.75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B249" s="7"/>
      <c r="F249"/>
      <c r="G249"/>
      <c r="H249"/>
      <c r="I249"/>
    </row>
    <row r="250" spans="1:9" ht="12" customHeight="1">
      <c r="A250" s="7"/>
      <c r="B250" s="7"/>
      <c r="F250"/>
      <c r="G250"/>
      <c r="H250"/>
      <c r="I250"/>
    </row>
    <row r="251" spans="1:9" ht="12" customHeight="1">
      <c r="A251" s="7"/>
      <c r="B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 s="7"/>
      <c r="F275"/>
      <c r="G275"/>
      <c r="H275"/>
      <c r="I275"/>
    </row>
    <row r="276" spans="1:9" ht="12" customHeight="1">
      <c r="A276" s="7"/>
      <c r="F276"/>
      <c r="G276"/>
      <c r="H276"/>
      <c r="I276"/>
    </row>
    <row r="277" spans="1:9" ht="12" customHeight="1">
      <c r="A277" s="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 s="2"/>
      <c r="B286" s="2"/>
      <c r="C286" s="2"/>
      <c r="D286" s="2"/>
      <c r="E286" s="2"/>
      <c r="F286" s="2"/>
      <c r="G286" s="2"/>
      <c r="H286" s="2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" customHeight="1">
      <c r="A297"/>
      <c r="F297"/>
      <c r="G297"/>
      <c r="H297"/>
      <c r="I297"/>
    </row>
    <row r="298" spans="1:9" ht="12" customHeight="1">
      <c r="A298"/>
      <c r="F298"/>
      <c r="G298"/>
      <c r="H298"/>
      <c r="I298"/>
    </row>
    <row r="299" spans="1:9" ht="12" customHeight="1">
      <c r="A299"/>
      <c r="F299"/>
      <c r="G299"/>
      <c r="H299"/>
      <c r="I299"/>
    </row>
    <row r="300" spans="1:9" ht="12" customHeight="1">
      <c r="A300"/>
      <c r="F300"/>
      <c r="G300"/>
      <c r="H300"/>
      <c r="I300"/>
    </row>
    <row r="301" spans="1:9" ht="12" customHeight="1">
      <c r="A301"/>
      <c r="F301"/>
      <c r="G301"/>
      <c r="H301"/>
      <c r="I301"/>
    </row>
    <row r="302" spans="1:9" s="2" customFormat="1" ht="12" customHeight="1">
      <c r="A302"/>
      <c r="B302"/>
      <c r="C302"/>
      <c r="D302"/>
      <c r="E302"/>
      <c r="F302"/>
      <c r="G302"/>
      <c r="H302"/>
    </row>
    <row r="303" spans="1:9" ht="12" customHeight="1">
      <c r="A303"/>
      <c r="F303"/>
      <c r="G303"/>
      <c r="H303"/>
      <c r="I303"/>
    </row>
    <row r="304" spans="1:9">
      <c r="A304"/>
      <c r="F304"/>
      <c r="G304"/>
      <c r="H304"/>
      <c r="I304"/>
    </row>
    <row r="305" spans="1:9">
      <c r="A305"/>
      <c r="F305"/>
      <c r="G305"/>
      <c r="H305"/>
      <c r="I305"/>
    </row>
    <row r="306" spans="1:9">
      <c r="A306"/>
      <c r="F306"/>
      <c r="G306"/>
      <c r="H306"/>
      <c r="I306"/>
    </row>
    <row r="307" spans="1:9">
      <c r="A307"/>
      <c r="F307"/>
      <c r="G307"/>
      <c r="H307"/>
      <c r="I307"/>
    </row>
    <row r="308" spans="1:9">
      <c r="A308"/>
      <c r="F308"/>
      <c r="G308"/>
      <c r="H308"/>
      <c r="I308"/>
    </row>
    <row r="309" spans="1:9">
      <c r="A309"/>
      <c r="F309"/>
      <c r="G309"/>
      <c r="H309"/>
      <c r="I309"/>
    </row>
    <row r="310" spans="1:9">
      <c r="A310"/>
      <c r="F310"/>
      <c r="G310"/>
      <c r="H310"/>
      <c r="I310"/>
    </row>
    <row r="311" spans="1:9">
      <c r="A311"/>
      <c r="F311"/>
      <c r="G311"/>
      <c r="H311"/>
      <c r="I311"/>
    </row>
    <row r="312" spans="1:9">
      <c r="A312"/>
      <c r="F312"/>
      <c r="G312"/>
      <c r="H312"/>
      <c r="I312"/>
    </row>
    <row r="313" spans="1:9">
      <c r="A313"/>
      <c r="F313"/>
      <c r="G313"/>
      <c r="H313"/>
      <c r="I313"/>
    </row>
    <row r="314" spans="1:9">
      <c r="A314"/>
      <c r="F314"/>
      <c r="G314"/>
      <c r="H314"/>
      <c r="I314"/>
    </row>
    <row r="315" spans="1:9">
      <c r="A315"/>
      <c r="F315"/>
      <c r="G315"/>
      <c r="H315"/>
      <c r="I315"/>
    </row>
    <row r="316" spans="1:9">
      <c r="A316"/>
      <c r="F316"/>
      <c r="G316"/>
      <c r="H316"/>
      <c r="I316"/>
    </row>
    <row r="317" spans="1:9">
      <c r="A317"/>
      <c r="F317"/>
      <c r="G317"/>
      <c r="H317"/>
      <c r="I317"/>
    </row>
    <row r="318" spans="1:9">
      <c r="A318"/>
      <c r="F318"/>
      <c r="G318"/>
      <c r="H318"/>
      <c r="I318"/>
    </row>
    <row r="319" spans="1:9">
      <c r="A319"/>
      <c r="F319"/>
      <c r="G319"/>
      <c r="H319"/>
      <c r="I319"/>
    </row>
    <row r="320" spans="1:9">
      <c r="A320"/>
      <c r="F320"/>
      <c r="G320"/>
      <c r="H320"/>
      <c r="I320"/>
    </row>
    <row r="321" spans="1:9">
      <c r="A321"/>
      <c r="F321"/>
      <c r="G321"/>
      <c r="H321"/>
      <c r="I321"/>
    </row>
    <row r="322" spans="1:9">
      <c r="I322"/>
    </row>
    <row r="323" spans="1:9">
      <c r="I323"/>
    </row>
    <row r="324" spans="1:9">
      <c r="I324"/>
    </row>
    <row r="325" spans="1:9">
      <c r="I325"/>
    </row>
    <row r="326" spans="1:9">
      <c r="I326"/>
    </row>
    <row r="327" spans="1:9">
      <c r="I327"/>
    </row>
    <row r="328" spans="1:9">
      <c r="I328"/>
    </row>
    <row r="329" spans="1:9">
      <c r="I329"/>
    </row>
    <row r="330" spans="1:9">
      <c r="I330"/>
    </row>
    <row r="331" spans="1:9">
      <c r="I331"/>
    </row>
    <row r="332" spans="1:9">
      <c r="I332"/>
    </row>
    <row r="333" spans="1:9">
      <c r="I333"/>
    </row>
    <row r="334" spans="1:9">
      <c r="I334"/>
    </row>
    <row r="335" spans="1:9">
      <c r="I335"/>
    </row>
    <row r="336" spans="1:9">
      <c r="I336"/>
    </row>
    <row r="337" spans="9:9">
      <c r="I337"/>
    </row>
  </sheetData>
  <mergeCells count="32">
    <mergeCell ref="B1:H1"/>
    <mergeCell ref="B4:H4"/>
    <mergeCell ref="B5:H5"/>
    <mergeCell ref="B6:H6"/>
    <mergeCell ref="B8:H8"/>
    <mergeCell ref="A110:A112"/>
    <mergeCell ref="B110:B112"/>
    <mergeCell ref="C110:C112"/>
    <mergeCell ref="H19:H21"/>
    <mergeCell ref="H110:H112"/>
    <mergeCell ref="C19:C21"/>
    <mergeCell ref="D19:D21"/>
    <mergeCell ref="B182:G182"/>
    <mergeCell ref="D110:D112"/>
    <mergeCell ref="E110:E112"/>
    <mergeCell ref="F110:F112"/>
    <mergeCell ref="F19:F21"/>
    <mergeCell ref="B19:B21"/>
    <mergeCell ref="J16:P20"/>
    <mergeCell ref="A19:A21"/>
    <mergeCell ref="B2:H2"/>
    <mergeCell ref="B3:H3"/>
    <mergeCell ref="E19:E21"/>
    <mergeCell ref="A16:H16"/>
    <mergeCell ref="B13:H13"/>
    <mergeCell ref="B14:H14"/>
    <mergeCell ref="A17:H17"/>
    <mergeCell ref="B9:H9"/>
    <mergeCell ref="B10:H10"/>
    <mergeCell ref="B11:H11"/>
    <mergeCell ref="B12:H12"/>
    <mergeCell ref="B15:H15"/>
  </mergeCells>
  <phoneticPr fontId="2" type="noConversion"/>
  <printOptions horizontalCentered="1"/>
  <pageMargins left="0.98425196850393704" right="0" top="0" bottom="0" header="0" footer="0"/>
  <pageSetup paperSize="9" scale="64" fitToWidth="3" orientation="portrait" horizontalDpi="300" verticalDpi="300" r:id="rId1"/>
  <headerFooter alignWithMargins="0"/>
  <rowBreaks count="1" manualBreakCount="1">
    <brk id="10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IrinaT</cp:lastModifiedBy>
  <cp:lastPrinted>2018-12-27T08:05:08Z</cp:lastPrinted>
  <dcterms:created xsi:type="dcterms:W3CDTF">2001-11-23T11:26:15Z</dcterms:created>
  <dcterms:modified xsi:type="dcterms:W3CDTF">2018-12-27T08:10:49Z</dcterms:modified>
</cp:coreProperties>
</file>